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-" sheetId="1" r:id="rId1"/>
    <sheet name="A" sheetId="2" r:id="rId2"/>
    <sheet name="C1" sheetId="3" r:id="rId3"/>
    <sheet name="C2" sheetId="4" r:id="rId4"/>
    <sheet name="C3" sheetId="5" r:id="rId5"/>
    <sheet name="C4" sheetId="6" r:id="rId6"/>
    <sheet name="C5" sheetId="7" r:id="rId7"/>
    <sheet name="D1" sheetId="8" r:id="rId8"/>
    <sheet name="D2" sheetId="9" r:id="rId9"/>
    <sheet name="D3" sheetId="10" r:id="rId10"/>
    <sheet name="D4" sheetId="11" r:id="rId11"/>
    <sheet name="D5" sheetId="12" r:id="rId12"/>
    <sheet name="E1" sheetId="13" r:id="rId13"/>
    <sheet name="E2" sheetId="14" r:id="rId14"/>
    <sheet name="E3" sheetId="15" r:id="rId15"/>
    <sheet name="E4" sheetId="16" r:id="rId16"/>
    <sheet name="E5" sheetId="17" r:id="rId17"/>
  </sheets>
  <definedNames/>
  <calcPr fullCalcOnLoad="1"/>
</workbook>
</file>

<file path=xl/sharedStrings.xml><?xml version="1.0" encoding="utf-8"?>
<sst xmlns="http://schemas.openxmlformats.org/spreadsheetml/2006/main" count="1460" uniqueCount="284">
  <si>
    <t>石灰石</t>
  </si>
  <si>
    <t>総合計</t>
  </si>
  <si>
    <t>単位</t>
  </si>
  <si>
    <t>列コード</t>
  </si>
  <si>
    <t>基本分類</t>
  </si>
  <si>
    <t>部門名</t>
  </si>
  <si>
    <t>排出係数</t>
  </si>
  <si>
    <t>単位（t-C）</t>
  </si>
  <si>
    <t>/t</t>
  </si>
  <si>
    <t>国内生産額</t>
  </si>
  <si>
    <t>百万円</t>
  </si>
  <si>
    <t>項目</t>
  </si>
  <si>
    <t>t-C</t>
  </si>
  <si>
    <t>炭化水素油</t>
  </si>
  <si>
    <t>t</t>
  </si>
  <si>
    <t>石油コークス</t>
  </si>
  <si>
    <t>その他の製造工業製品</t>
  </si>
  <si>
    <t>都市ガス</t>
  </si>
  <si>
    <t>事務用品</t>
  </si>
  <si>
    <t>分類不明</t>
  </si>
  <si>
    <t>内生部門計</t>
  </si>
  <si>
    <t>原料炭</t>
  </si>
  <si>
    <t>一般炭・亜炭・無煙炭</t>
  </si>
  <si>
    <t>原油</t>
  </si>
  <si>
    <t>揮発油</t>
  </si>
  <si>
    <t>ジェット燃料油</t>
  </si>
  <si>
    <t>灯油</t>
  </si>
  <si>
    <t>軽油</t>
  </si>
  <si>
    <t>Ａ重油</t>
  </si>
  <si>
    <t>Ｂ重油・Ｃ重油</t>
  </si>
  <si>
    <t>ナフサ</t>
  </si>
  <si>
    <t>コークス</t>
  </si>
  <si>
    <t>回収黒液</t>
  </si>
  <si>
    <t>廃材</t>
  </si>
  <si>
    <t>LPG</t>
  </si>
  <si>
    <t>直接エネルギー消費量</t>
  </si>
  <si>
    <r>
      <t>直接CO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排出量</t>
    </r>
  </si>
  <si>
    <r>
      <t>単位直接CO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排出量</t>
    </r>
  </si>
  <si>
    <t>一般廃棄物</t>
  </si>
  <si>
    <t>産業廃棄物</t>
  </si>
  <si>
    <t>廃タイヤ</t>
  </si>
  <si>
    <t>ｔ</t>
  </si>
  <si>
    <t>高炉用コークス</t>
  </si>
  <si>
    <t>電気炉消費電力</t>
  </si>
  <si>
    <t>家計消費支出</t>
  </si>
  <si>
    <t>kg-NOx</t>
  </si>
  <si>
    <t>kg-SOx</t>
  </si>
  <si>
    <t>金属鉱石</t>
  </si>
  <si>
    <t>原子力発電</t>
  </si>
  <si>
    <t>水力・その他発電</t>
  </si>
  <si>
    <t>コークス炉ガス（COG）</t>
  </si>
  <si>
    <t>高炉ガス（BFG）消費</t>
  </si>
  <si>
    <t>高炉ガス（BFG）発生</t>
  </si>
  <si>
    <t>Ｂ重油・Ｃ重油</t>
  </si>
  <si>
    <t>石油系炭化水素ガス</t>
  </si>
  <si>
    <t>石油系炭化水素ガス</t>
  </si>
  <si>
    <t>転炉ガス（LDG）消費</t>
  </si>
  <si>
    <t>転炉ガス（LDG）発生</t>
  </si>
  <si>
    <t>単位エネルギー消費</t>
  </si>
  <si>
    <t>ワークシート名</t>
  </si>
  <si>
    <t>E2</t>
  </si>
  <si>
    <t>E3</t>
  </si>
  <si>
    <t>原料炭</t>
  </si>
  <si>
    <t>炭化水素油</t>
  </si>
  <si>
    <t>石油コークス</t>
  </si>
  <si>
    <t>LPG</t>
  </si>
  <si>
    <t>回収黒液</t>
  </si>
  <si>
    <t>廃材</t>
  </si>
  <si>
    <t>廃タイヤ</t>
  </si>
  <si>
    <t>原子力発電</t>
  </si>
  <si>
    <t>水力・その他発電</t>
  </si>
  <si>
    <t>石灰石</t>
  </si>
  <si>
    <t>-</t>
  </si>
  <si>
    <t>C3</t>
  </si>
  <si>
    <t>C4</t>
  </si>
  <si>
    <t>C5</t>
  </si>
  <si>
    <t>D2</t>
  </si>
  <si>
    <t>D3</t>
  </si>
  <si>
    <t>D4</t>
  </si>
  <si>
    <t>D5</t>
  </si>
  <si>
    <t>部門別直接エネルギー消費量，エネルギー原単位を掲載</t>
  </si>
  <si>
    <t>E4</t>
  </si>
  <si>
    <t>E5</t>
  </si>
  <si>
    <t>掲載内容</t>
  </si>
  <si>
    <t>エネルギー消費量</t>
  </si>
  <si>
    <t>野焼き</t>
  </si>
  <si>
    <t>野焼き</t>
  </si>
  <si>
    <t>金属鉱石</t>
  </si>
  <si>
    <t>原燃料種別の発熱量を掲載</t>
  </si>
  <si>
    <t>原燃料種名</t>
  </si>
  <si>
    <t>掲載データ</t>
  </si>
  <si>
    <t>対象年次</t>
  </si>
  <si>
    <t>部門数</t>
  </si>
  <si>
    <t>原単位計算方法</t>
  </si>
  <si>
    <t>生産者価格ベース</t>
  </si>
  <si>
    <t>発熱量</t>
  </si>
  <si>
    <t>/TOE</t>
  </si>
  <si>
    <t>-</t>
  </si>
  <si>
    <t>単位変換係数</t>
  </si>
  <si>
    <t>原燃料種消費量</t>
  </si>
  <si>
    <t>原料炭</t>
  </si>
  <si>
    <t>Ｂ重油・Ｃ重油</t>
  </si>
  <si>
    <t>石油系炭化水素ガス</t>
  </si>
  <si>
    <t>炭化水素油</t>
  </si>
  <si>
    <t>石油コークス</t>
  </si>
  <si>
    <t>LPG</t>
  </si>
  <si>
    <t>回収黒液</t>
  </si>
  <si>
    <t>廃材</t>
  </si>
  <si>
    <t>石灰石</t>
  </si>
  <si>
    <t>t</t>
  </si>
  <si>
    <t>1000Nm3</t>
  </si>
  <si>
    <t>10^6Nm3</t>
  </si>
  <si>
    <t>kl</t>
  </si>
  <si>
    <t>ｔ</t>
  </si>
  <si>
    <t>t</t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</si>
  <si>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</si>
  <si>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</si>
  <si>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</si>
  <si>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</si>
  <si>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</si>
  <si>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r>
      <t>LNG</t>
    </r>
    <r>
      <rPr>
        <sz val="11"/>
        <rFont val="ＭＳ Ｐ明朝"/>
        <family val="1"/>
      </rPr>
      <t>・天然ガス</t>
    </r>
  </si>
  <si>
    <r>
      <t>絶乾</t>
    </r>
    <r>
      <rPr>
        <sz val="11"/>
        <rFont val="Times New Roman"/>
        <family val="1"/>
      </rPr>
      <t>t</t>
    </r>
  </si>
  <si>
    <r>
      <t>百万</t>
    </r>
    <r>
      <rPr>
        <sz val="11"/>
        <rFont val="Times New Roman"/>
        <family val="1"/>
      </rPr>
      <t>kWh</t>
    </r>
  </si>
  <si>
    <r>
      <t>百万</t>
    </r>
    <r>
      <rPr>
        <sz val="11"/>
        <rFont val="Times New Roman"/>
        <family val="1"/>
      </rPr>
      <t>kWh</t>
    </r>
  </si>
  <si>
    <r>
      <t>t-</t>
    </r>
    <r>
      <rPr>
        <sz val="11"/>
        <rFont val="ＭＳ Ｐ明朝"/>
        <family val="1"/>
      </rPr>
      <t>地金</t>
    </r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</si>
  <si>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</si>
  <si>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</si>
  <si>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</si>
  <si>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</si>
  <si>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</si>
  <si>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r>
      <t>LNG</t>
    </r>
    <r>
      <rPr>
        <sz val="11"/>
        <rFont val="ＭＳ Ｐ明朝"/>
        <family val="1"/>
      </rPr>
      <t>・天然ガス</t>
    </r>
  </si>
  <si>
    <t>10^6 = 1,000,000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</si>
  <si>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</si>
  <si>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排出係数</t>
  </si>
  <si>
    <t>t-C/TOE</t>
  </si>
  <si>
    <t>-</t>
  </si>
  <si>
    <t>t-C/t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</si>
  <si>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</si>
  <si>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排出量には含めず</t>
  </si>
  <si>
    <t>備考</t>
  </si>
  <si>
    <t>コークスと同じ値</t>
  </si>
  <si>
    <t>/t</t>
  </si>
  <si>
    <t>/TOE</t>
  </si>
  <si>
    <t>物量単位</t>
  </si>
  <si>
    <r>
      <t>LNG</t>
    </r>
    <r>
      <rPr>
        <sz val="11"/>
        <rFont val="ＭＳ Ｐ明朝"/>
        <family val="1"/>
      </rPr>
      <t>・天然ガス</t>
    </r>
  </si>
  <si>
    <r>
      <t>/t-</t>
    </r>
    <r>
      <rPr>
        <sz val="11"/>
        <rFont val="ＭＳ Ｐ明朝"/>
        <family val="1"/>
      </rPr>
      <t>地金</t>
    </r>
  </si>
  <si>
    <t>発熱量</t>
  </si>
  <si>
    <t>/1000Nm3</t>
  </si>
  <si>
    <t>/10^6Nm3</t>
  </si>
  <si>
    <t>/kl</t>
  </si>
  <si>
    <t>/t</t>
  </si>
  <si>
    <t>-</t>
  </si>
  <si>
    <r>
      <t>単位（</t>
    </r>
    <r>
      <rPr>
        <sz val="11"/>
        <rFont val="Times New Roman"/>
        <family val="1"/>
      </rPr>
      <t>TOE</t>
    </r>
    <r>
      <rPr>
        <sz val="11"/>
        <rFont val="ＭＳ Ｐ明朝"/>
        <family val="1"/>
      </rPr>
      <t>）</t>
    </r>
  </si>
  <si>
    <r>
      <t>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</si>
  <si>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</si>
  <si>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t>エネルギー原単位</t>
  </si>
  <si>
    <t>単位（生産者価格ベース）</t>
  </si>
  <si>
    <t>TOE</t>
  </si>
  <si>
    <t>GJ</t>
  </si>
  <si>
    <t>J/cal</t>
  </si>
  <si>
    <r>
      <t>TOE/</t>
    </r>
    <r>
      <rPr>
        <sz val="11"/>
        <rFont val="ＭＳ Ｐ明朝"/>
        <family val="1"/>
      </rPr>
      <t>百万円</t>
    </r>
  </si>
  <si>
    <r>
      <t>GJ/</t>
    </r>
    <r>
      <rPr>
        <sz val="11"/>
        <rFont val="ＭＳ Ｐ明朝"/>
        <family val="1"/>
      </rPr>
      <t>百万円</t>
    </r>
  </si>
  <si>
    <r>
      <t>t-C/</t>
    </r>
    <r>
      <rPr>
        <sz val="11"/>
        <rFont val="ＭＳ Ｐ明朝"/>
        <family val="1"/>
      </rPr>
      <t>百万円</t>
    </r>
  </si>
  <si>
    <r>
      <t>CO</t>
    </r>
    <r>
      <rPr>
        <vertAlign val="subscript"/>
        <sz val="11"/>
        <color indexed="9"/>
        <rFont val="ＭＳ Ｐゴシック"/>
        <family val="3"/>
      </rPr>
      <t>2</t>
    </r>
    <r>
      <rPr>
        <sz val="11"/>
        <color indexed="9"/>
        <rFont val="ＭＳ Ｐゴシック"/>
        <family val="3"/>
      </rPr>
      <t>排出原単位</t>
    </r>
  </si>
  <si>
    <t>単位（生産者価格ベース）</t>
  </si>
  <si>
    <t>Mg-CO2/t-C</t>
  </si>
  <si>
    <r>
      <t>Mg-CO</t>
    </r>
    <r>
      <rPr>
        <vertAlign val="subscript"/>
        <sz val="11"/>
        <rFont val="Times New Roman"/>
        <family val="1"/>
      </rPr>
      <t>2</t>
    </r>
  </si>
  <si>
    <r>
      <t>Mg-CO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</si>
  <si>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</si>
  <si>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</si>
  <si>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</si>
  <si>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</si>
  <si>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</si>
  <si>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</si>
  <si>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</si>
  <si>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kg-NO</t>
    </r>
    <r>
      <rPr>
        <i/>
        <vertAlign val="subscript"/>
        <sz val="11"/>
        <rFont val="Times New Roman"/>
        <family val="1"/>
      </rPr>
      <t>x</t>
    </r>
  </si>
  <si>
    <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</si>
  <si>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部門別原燃料種別の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排出係数を掲載</t>
    </r>
  </si>
  <si>
    <r>
      <t>原燃料種別の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C5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排出係数を乗じる）</t>
    </r>
  </si>
  <si>
    <r>
      <t>部門別直接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排出原単位を掲載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</si>
  <si>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排出原単位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</si>
  <si>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</si>
  <si>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</si>
  <si>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</si>
  <si>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kg-SO</t>
    </r>
    <r>
      <rPr>
        <i/>
        <vertAlign val="subscript"/>
        <sz val="11"/>
        <rFont val="Times New Roman"/>
        <family val="1"/>
      </rPr>
      <t>x</t>
    </r>
  </si>
  <si>
    <r>
      <t>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</si>
  <si>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</si>
  <si>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</si>
  <si>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）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</si>
  <si>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</si>
  <si>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）</t>
    </r>
  </si>
  <si>
    <t>-</t>
  </si>
  <si>
    <t>-</t>
  </si>
  <si>
    <t>-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</si>
  <si>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排出量</t>
    </r>
  </si>
  <si>
    <t>Ｂ重油・Ｃ重油</t>
  </si>
  <si>
    <t>石油系炭化水素ガス</t>
  </si>
  <si>
    <t>LPG</t>
  </si>
  <si>
    <t>石灰石</t>
  </si>
  <si>
    <r>
      <t>SPM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</si>
  <si>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kg-SPM</t>
    </r>
    <r>
      <rPr>
        <sz val="11"/>
        <rFont val="ＭＳ Ｐ明朝"/>
        <family val="1"/>
      </rPr>
      <t>）</t>
    </r>
  </si>
  <si>
    <r>
      <t>SPM</t>
    </r>
    <r>
      <rPr>
        <sz val="11"/>
        <color indexed="9"/>
        <rFont val="ＭＳ Ｐ明朝"/>
        <family val="1"/>
      </rPr>
      <t>排出量</t>
    </r>
  </si>
  <si>
    <t>kg-SPM</t>
  </si>
  <si>
    <r>
      <t>SPM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</si>
  <si>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</si>
  <si>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</si>
  <si>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</si>
  <si>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SPM</t>
    </r>
    <r>
      <rPr>
        <sz val="11"/>
        <rFont val="ＭＳ Ｐ明朝"/>
        <family val="1"/>
      </rPr>
      <t>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</si>
  <si>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kg-SPM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</si>
  <si>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t>/t</t>
  </si>
  <si>
    <r>
      <t>/TOE-</t>
    </r>
    <r>
      <rPr>
        <sz val="11"/>
        <rFont val="ＭＳ Ｐ明朝"/>
        <family val="1"/>
      </rPr>
      <t>軽油</t>
    </r>
  </si>
  <si>
    <r>
      <t>/TOE-</t>
    </r>
    <r>
      <rPr>
        <sz val="11"/>
        <rFont val="ＭＳ Ｐ明朝"/>
        <family val="1"/>
      </rPr>
      <t>揮発油</t>
    </r>
  </si>
  <si>
    <t>/TOE-LPG</t>
  </si>
  <si>
    <t>タイヤ磨耗（軽油車）</t>
  </si>
  <si>
    <t>タイヤ磨耗（ガソリン車）</t>
  </si>
  <si>
    <t>タイヤ磨耗（LPG車）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</si>
  <si>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</si>
  <si>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</si>
  <si>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t>各部門における原燃料消費量を掲載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</si>
  <si>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排出係数</t>
    </r>
  </si>
  <si>
    <r>
      <t>エネルギー消費量には含めない（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の排出起源となる）</t>
    </r>
  </si>
  <si>
    <t>その他の公共サービス</t>
  </si>
  <si>
    <t>産業連関表による環境負荷原単位データブック（3EID)</t>
  </si>
  <si>
    <t>食料品</t>
  </si>
  <si>
    <t>精密機械</t>
  </si>
  <si>
    <t>商業</t>
  </si>
  <si>
    <t>金融・保険</t>
  </si>
  <si>
    <t>公務</t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</si>
  <si>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</si>
  <si>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</si>
  <si>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</si>
  <si>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</si>
  <si>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</si>
  <si>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</si>
  <si>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</si>
  <si>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</si>
  <si>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</si>
  <si>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</si>
  <si>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</si>
  <si>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</si>
  <si>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</si>
  <si>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</si>
  <si>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</si>
  <si>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</si>
  <si>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</si>
  <si>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</si>
  <si>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</si>
  <si>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</si>
  <si>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</si>
  <si>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</si>
  <si>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</si>
  <si>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32</t>
    </r>
    <r>
      <rPr>
        <sz val="11"/>
        <rFont val="ＭＳ Ｐ明朝"/>
        <family val="1"/>
      </rPr>
      <t>部門</t>
    </r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</si>
  <si>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</si>
  <si>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t>原燃料種別エネルギー消費量を掲載</t>
  </si>
  <si>
    <t>単位</t>
  </si>
  <si>
    <t>TOE/t</t>
  </si>
  <si>
    <t>TOE/1000Nm3</t>
  </si>
  <si>
    <t>TOE/10^6Nm3</t>
  </si>
  <si>
    <t>TOE/kl</t>
  </si>
  <si>
    <r>
      <t>TOE/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</si>
  <si>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エネルギー消費量には含めない（</t>
    </r>
    <r>
      <rPr>
        <sz val="11"/>
        <rFont val="ＭＳ Ｐ明朝"/>
        <family val="1"/>
      </rPr>
      <t>排出起源となる）</t>
    </r>
  </si>
  <si>
    <t>TOE/t</t>
  </si>
  <si>
    <r>
      <t>TOE/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</si>
  <si>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t>-</t>
  </si>
  <si>
    <r>
      <t>発熱量</t>
    </r>
  </si>
  <si>
    <r>
      <t>1 t-C = 3.67 Mg-CO</t>
    </r>
    <r>
      <rPr>
        <vertAlign val="subscript"/>
        <sz val="11"/>
        <rFont val="Times New Roman"/>
        <family val="1"/>
      </rPr>
      <t>2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</si>
  <si>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排出量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</si>
  <si>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排出量</t>
    </r>
  </si>
  <si>
    <t>A</t>
  </si>
  <si>
    <t>C1</t>
  </si>
  <si>
    <t>C2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</si>
  <si>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排出係数を掲載</t>
    </r>
  </si>
  <si>
    <r>
      <t>部門別原燃料種別の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排出係数を掲載</t>
    </r>
  </si>
  <si>
    <r>
      <t>部門別原燃料種別の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排出係数を掲載</t>
    </r>
  </si>
  <si>
    <t>D1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</si>
  <si>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C2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排出係数を乗じる）</t>
    </r>
  </si>
  <si>
    <r>
      <t>原燃料種別の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C3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排出係数を乗じる）</t>
    </r>
  </si>
  <si>
    <r>
      <t>原燃料種別の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C4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排出係数を乗じる）</t>
    </r>
  </si>
  <si>
    <t>E1</t>
  </si>
  <si>
    <r>
      <t>部門別直接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排出原単位を掲載</t>
    </r>
  </si>
  <si>
    <r>
      <t>部門別直接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排出原単位を掲載</t>
    </r>
  </si>
  <si>
    <r>
      <t>部門別直接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排出原単位を掲載</t>
    </r>
  </si>
  <si>
    <r>
      <t>バイオマス起源を除いた係数（含む場合は</t>
    </r>
    <r>
      <rPr>
        <sz val="11"/>
        <rFont val="Times New Roman"/>
        <family val="1"/>
      </rPr>
      <t>0.925</t>
    </r>
    <r>
      <rPr>
        <sz val="11"/>
        <rFont val="ＭＳ Ｐ明朝"/>
        <family val="1"/>
      </rPr>
      <t>）</t>
    </r>
  </si>
  <si>
    <r>
      <t>バイオマス起源を除いた係数（含む場合は</t>
    </r>
    <r>
      <rPr>
        <sz val="11"/>
        <rFont val="Times New Roman"/>
        <family val="1"/>
      </rPr>
      <t>1.310</t>
    </r>
    <r>
      <rPr>
        <sz val="11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</si>
</sst>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1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vertAlign val="subscript"/>
      <sz val="11"/>
      <color indexed="9"/>
      <name val="ＭＳ Ｐゴシック"/>
      <family val="3"/>
    </font>
    <font>
      <sz val="11"/>
      <color indexed="9"/>
      <name val="ＭＳ Ｐ明朝"/>
      <family val="1"/>
    </font>
    <font>
      <sz val="11"/>
      <name val="ＭＳ Ｐ明朝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bscript"/>
      <sz val="11"/>
      <color indexed="9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2" borderId="0" xfId="0" applyFont="1" applyFill="1" applyAlignment="1">
      <alignment/>
    </xf>
    <xf numFmtId="176" fontId="8" fillId="2" borderId="0" xfId="0" applyNumberFormat="1" applyFont="1" applyFill="1" applyAlignment="1">
      <alignment/>
    </xf>
    <xf numFmtId="180" fontId="8" fillId="2" borderId="0" xfId="0" applyNumberFormat="1" applyFont="1" applyFill="1" applyAlignment="1">
      <alignment/>
    </xf>
    <xf numFmtId="176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80" fontId="10" fillId="2" borderId="0" xfId="0" applyNumberFormat="1" applyFont="1" applyFill="1" applyAlignment="1">
      <alignment/>
    </xf>
    <xf numFmtId="0" fontId="10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76" fontId="10" fillId="2" borderId="1" xfId="0" applyNumberFormat="1" applyFont="1" applyFill="1" applyBorder="1" applyAlignment="1">
      <alignment/>
    </xf>
    <xf numFmtId="180" fontId="10" fillId="2" borderId="1" xfId="0" applyNumberFormat="1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8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180" fontId="10" fillId="2" borderId="2" xfId="0" applyNumberFormat="1" applyFont="1" applyFill="1" applyBorder="1" applyAlignment="1">
      <alignment/>
    </xf>
    <xf numFmtId="181" fontId="10" fillId="2" borderId="0" xfId="0" applyNumberFormat="1" applyFont="1" applyFill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Alignment="1">
      <alignment horizontal="center"/>
    </xf>
    <xf numFmtId="184" fontId="10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2" xfId="0" applyNumberFormat="1" applyFont="1" applyFill="1" applyBorder="1" applyAlignment="1">
      <alignment/>
    </xf>
    <xf numFmtId="0" fontId="8" fillId="2" borderId="0" xfId="0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76" fontId="8" fillId="2" borderId="0" xfId="0" applyNumberFormat="1" applyFont="1" applyFill="1" applyBorder="1" applyAlignment="1">
      <alignment/>
    </xf>
    <xf numFmtId="176" fontId="10" fillId="2" borderId="0" xfId="0" applyNumberFormat="1" applyFont="1" applyFill="1" applyBorder="1" applyAlignment="1">
      <alignment/>
    </xf>
    <xf numFmtId="180" fontId="8" fillId="2" borderId="0" xfId="0" applyNumberFormat="1" applyFont="1" applyFill="1" applyBorder="1" applyAlignment="1">
      <alignment/>
    </xf>
    <xf numFmtId="176" fontId="10" fillId="2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183" fontId="10" fillId="2" borderId="0" xfId="0" applyNumberFormat="1" applyFont="1" applyFill="1" applyAlignment="1">
      <alignment/>
    </xf>
    <xf numFmtId="179" fontId="10" fillId="2" borderId="0" xfId="0" applyNumberFormat="1" applyFont="1" applyFill="1" applyAlignment="1">
      <alignment/>
    </xf>
    <xf numFmtId="183" fontId="10" fillId="2" borderId="1" xfId="0" applyNumberFormat="1" applyFont="1" applyFill="1" applyBorder="1" applyAlignment="1">
      <alignment/>
    </xf>
    <xf numFmtId="183" fontId="8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/>
    </xf>
    <xf numFmtId="2" fontId="10" fillId="4" borderId="0" xfId="0" applyNumberFormat="1" applyFont="1" applyFill="1" applyAlignment="1">
      <alignment/>
    </xf>
    <xf numFmtId="2" fontId="10" fillId="2" borderId="1" xfId="0" applyNumberFormat="1" applyFont="1" applyFill="1" applyBorder="1" applyAlignment="1">
      <alignment/>
    </xf>
    <xf numFmtId="187" fontId="10" fillId="4" borderId="0" xfId="0" applyNumberFormat="1" applyFont="1" applyFill="1" applyAlignment="1">
      <alignment/>
    </xf>
    <xf numFmtId="0" fontId="8" fillId="2" borderId="2" xfId="0" applyNumberFormat="1" applyFont="1" applyFill="1" applyBorder="1" applyAlignment="1">
      <alignment/>
    </xf>
    <xf numFmtId="184" fontId="8" fillId="2" borderId="0" xfId="0" applyNumberFormat="1" applyFont="1" applyFill="1" applyAlignment="1">
      <alignment/>
    </xf>
    <xf numFmtId="184" fontId="10" fillId="2" borderId="1" xfId="0" applyNumberFormat="1" applyFont="1" applyFill="1" applyBorder="1" applyAlignment="1">
      <alignment/>
    </xf>
    <xf numFmtId="185" fontId="8" fillId="2" borderId="0" xfId="0" applyNumberFormat="1" applyFont="1" applyFill="1" applyAlignment="1">
      <alignment/>
    </xf>
    <xf numFmtId="185" fontId="10" fillId="2" borderId="0" xfId="0" applyNumberFormat="1" applyFont="1" applyFill="1" applyAlignment="1">
      <alignment/>
    </xf>
    <xf numFmtId="185" fontId="10" fillId="2" borderId="1" xfId="0" applyNumberFormat="1" applyFont="1" applyFill="1" applyBorder="1" applyAlignment="1">
      <alignment/>
    </xf>
    <xf numFmtId="185" fontId="10" fillId="0" borderId="0" xfId="0" applyNumberFormat="1" applyFont="1" applyBorder="1" applyAlignment="1">
      <alignment/>
    </xf>
    <xf numFmtId="185" fontId="10" fillId="2" borderId="0" xfId="0" applyNumberFormat="1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184" fontId="10" fillId="2" borderId="0" xfId="0" applyNumberFormat="1" applyFont="1" applyFill="1" applyBorder="1" applyAlignment="1">
      <alignment/>
    </xf>
    <xf numFmtId="183" fontId="10" fillId="2" borderId="2" xfId="0" applyNumberFormat="1" applyFont="1" applyFill="1" applyBorder="1" applyAlignment="1">
      <alignment/>
    </xf>
    <xf numFmtId="184" fontId="10" fillId="2" borderId="2" xfId="0" applyNumberFormat="1" applyFont="1" applyFill="1" applyBorder="1" applyAlignment="1">
      <alignment/>
    </xf>
    <xf numFmtId="185" fontId="10" fillId="2" borderId="2" xfId="0" applyNumberFormat="1" applyFont="1" applyFill="1" applyBorder="1" applyAlignment="1">
      <alignment/>
    </xf>
    <xf numFmtId="0" fontId="10" fillId="4" borderId="0" xfId="0" applyNumberFormat="1" applyFont="1" applyFill="1" applyAlignment="1">
      <alignment/>
    </xf>
    <xf numFmtId="187" fontId="10" fillId="4" borderId="1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0" fontId="10" fillId="4" borderId="0" xfId="0" applyNumberFormat="1" applyFont="1" applyFill="1" applyBorder="1" applyAlignment="1">
      <alignment/>
    </xf>
    <xf numFmtId="2" fontId="10" fillId="5" borderId="2" xfId="0" applyNumberFormat="1" applyFont="1" applyFill="1" applyBorder="1" applyAlignment="1">
      <alignment/>
    </xf>
    <xf numFmtId="2" fontId="10" fillId="2" borderId="2" xfId="0" applyNumberFormat="1" applyFont="1" applyFill="1" applyBorder="1" applyAlignment="1">
      <alignment/>
    </xf>
    <xf numFmtId="2" fontId="10" fillId="4" borderId="2" xfId="0" applyNumberFormat="1" applyFont="1" applyFill="1" applyBorder="1" applyAlignment="1">
      <alignment/>
    </xf>
    <xf numFmtId="187" fontId="10" fillId="4" borderId="0" xfId="0" applyNumberFormat="1" applyFont="1" applyFill="1" applyBorder="1" applyAlignment="1">
      <alignment/>
    </xf>
    <xf numFmtId="2" fontId="10" fillId="4" borderId="1" xfId="0" applyNumberFormat="1" applyFont="1" applyFill="1" applyBorder="1" applyAlignment="1">
      <alignment/>
    </xf>
    <xf numFmtId="180" fontId="10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5" customWidth="1"/>
    <col min="2" max="16384" width="9.00390625" style="5" customWidth="1"/>
  </cols>
  <sheetData>
    <row r="1" ht="15">
      <c r="A1" s="1" t="s">
        <v>222</v>
      </c>
    </row>
    <row r="3" ht="15">
      <c r="A3" s="1" t="s">
        <v>90</v>
      </c>
    </row>
    <row r="4" spans="1:2" ht="15">
      <c r="A4" s="1" t="s">
        <v>91</v>
      </c>
      <c r="B4" s="5" t="s">
        <v>252</v>
      </c>
    </row>
    <row r="5" spans="1:2" ht="15">
      <c r="A5" s="1" t="s">
        <v>92</v>
      </c>
      <c r="B5" s="5" t="s">
        <v>251</v>
      </c>
    </row>
    <row r="6" spans="1:2" ht="15">
      <c r="A6" s="1" t="s">
        <v>93</v>
      </c>
      <c r="B6" s="1" t="s">
        <v>94</v>
      </c>
    </row>
    <row r="8" spans="1:2" ht="15">
      <c r="A8" s="1" t="s">
        <v>59</v>
      </c>
      <c r="B8" s="1" t="s">
        <v>83</v>
      </c>
    </row>
    <row r="9" spans="1:2" ht="15">
      <c r="A9" s="5" t="s">
        <v>268</v>
      </c>
      <c r="B9" s="1" t="s">
        <v>218</v>
      </c>
    </row>
    <row r="10" spans="1:2" ht="15">
      <c r="A10" s="5" t="s">
        <v>269</v>
      </c>
      <c r="B10" s="1" t="s">
        <v>88</v>
      </c>
    </row>
    <row r="11" spans="1:2" ht="16.5">
      <c r="A11" s="5" t="s">
        <v>270</v>
      </c>
      <c r="B11" s="1" t="s">
        <v>271</v>
      </c>
    </row>
    <row r="12" spans="1:2" ht="16.5">
      <c r="A12" s="5" t="s">
        <v>73</v>
      </c>
      <c r="B12" s="1" t="s">
        <v>272</v>
      </c>
    </row>
    <row r="13" spans="1:2" ht="16.5">
      <c r="A13" s="5" t="s">
        <v>74</v>
      </c>
      <c r="B13" s="1" t="s">
        <v>273</v>
      </c>
    </row>
    <row r="14" spans="1:2" ht="15">
      <c r="A14" s="5" t="s">
        <v>75</v>
      </c>
      <c r="B14" s="1" t="s">
        <v>177</v>
      </c>
    </row>
    <row r="15" spans="1:2" ht="15">
      <c r="A15" s="5" t="s">
        <v>274</v>
      </c>
      <c r="B15" s="1" t="s">
        <v>253</v>
      </c>
    </row>
    <row r="16" spans="1:2" ht="16.5">
      <c r="A16" s="5" t="s">
        <v>76</v>
      </c>
      <c r="B16" s="1" t="s">
        <v>275</v>
      </c>
    </row>
    <row r="17" spans="1:2" ht="16.5">
      <c r="A17" s="5" t="s">
        <v>77</v>
      </c>
      <c r="B17" s="1" t="s">
        <v>276</v>
      </c>
    </row>
    <row r="18" spans="1:2" ht="16.5">
      <c r="A18" s="5" t="s">
        <v>78</v>
      </c>
      <c r="B18" s="1" t="s">
        <v>277</v>
      </c>
    </row>
    <row r="19" spans="1:2" ht="15">
      <c r="A19" s="5" t="s">
        <v>79</v>
      </c>
      <c r="B19" s="1" t="s">
        <v>178</v>
      </c>
    </row>
    <row r="20" spans="1:2" ht="15">
      <c r="A20" s="5" t="s">
        <v>278</v>
      </c>
      <c r="B20" s="1" t="s">
        <v>80</v>
      </c>
    </row>
    <row r="21" spans="1:2" ht="16.5">
      <c r="A21" s="5" t="s">
        <v>60</v>
      </c>
      <c r="B21" s="1" t="s">
        <v>279</v>
      </c>
    </row>
    <row r="22" spans="1:2" ht="16.5">
      <c r="A22" s="5" t="s">
        <v>61</v>
      </c>
      <c r="B22" s="1" t="s">
        <v>280</v>
      </c>
    </row>
    <row r="23" spans="1:2" ht="16.5">
      <c r="A23" s="5" t="s">
        <v>81</v>
      </c>
      <c r="B23" s="1" t="s">
        <v>281</v>
      </c>
    </row>
    <row r="24" spans="1:2" ht="15">
      <c r="A24" s="5" t="s">
        <v>82</v>
      </c>
      <c r="B24" s="1" t="s">
        <v>179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125" style="5" bestFit="1" customWidth="1"/>
    <col min="12" max="12" width="10.375" style="5" customWidth="1"/>
    <col min="13" max="14" width="10.25390625" style="5" bestFit="1" customWidth="1"/>
    <col min="15" max="15" width="11.00390625" style="5" bestFit="1" customWidth="1"/>
    <col min="16" max="16" width="9.50390625" style="5" customWidth="1"/>
    <col min="17" max="18" width="10.25390625" style="5" bestFit="1" customWidth="1"/>
    <col min="19" max="24" width="9.25390625" style="5" bestFit="1" customWidth="1"/>
    <col min="25" max="25" width="10.25390625" style="5" bestFit="1" customWidth="1"/>
    <col min="26" max="28" width="9.25390625" style="5" bestFit="1" customWidth="1"/>
    <col min="29" max="33" width="9.125" style="5" bestFit="1" customWidth="1"/>
    <col min="34" max="34" width="10.25390625" style="5" bestFit="1" customWidth="1"/>
    <col min="35" max="37" width="9.125" style="5" bestFit="1" customWidth="1"/>
    <col min="38" max="16384" width="9.00390625" style="5" customWidth="1"/>
  </cols>
  <sheetData>
    <row r="1" spans="1:37" ht="16.5">
      <c r="A1" s="17" t="s">
        <v>266</v>
      </c>
      <c r="B1" s="1" t="s">
        <v>4</v>
      </c>
      <c r="C1" s="22" t="s">
        <v>89</v>
      </c>
      <c r="D1" s="1" t="s">
        <v>21</v>
      </c>
      <c r="E1" s="1" t="s">
        <v>22</v>
      </c>
      <c r="F1" s="1" t="s">
        <v>31</v>
      </c>
      <c r="G1" s="1" t="s">
        <v>42</v>
      </c>
      <c r="H1" s="1" t="s">
        <v>50</v>
      </c>
      <c r="I1" s="1" t="s">
        <v>51</v>
      </c>
      <c r="J1" s="1" t="s">
        <v>52</v>
      </c>
      <c r="K1" s="1" t="s">
        <v>56</v>
      </c>
      <c r="L1" s="1" t="s">
        <v>57</v>
      </c>
      <c r="M1" s="1" t="s">
        <v>23</v>
      </c>
      <c r="N1" s="1" t="s">
        <v>28</v>
      </c>
      <c r="O1" s="1" t="s">
        <v>53</v>
      </c>
      <c r="P1" s="1" t="s">
        <v>26</v>
      </c>
      <c r="Q1" s="1" t="s">
        <v>27</v>
      </c>
      <c r="R1" s="1" t="s">
        <v>24</v>
      </c>
      <c r="S1" s="1" t="s">
        <v>25</v>
      </c>
      <c r="T1" s="1" t="s">
        <v>30</v>
      </c>
      <c r="U1" s="1" t="s">
        <v>55</v>
      </c>
      <c r="V1" s="2" t="s">
        <v>13</v>
      </c>
      <c r="W1" s="2" t="s">
        <v>15</v>
      </c>
      <c r="X1" s="4" t="s">
        <v>34</v>
      </c>
      <c r="Y1" s="5" t="s">
        <v>144</v>
      </c>
      <c r="Z1" s="1" t="s">
        <v>17</v>
      </c>
      <c r="AA1" s="1" t="s">
        <v>32</v>
      </c>
      <c r="AB1" s="1" t="s">
        <v>33</v>
      </c>
      <c r="AC1" s="1" t="s">
        <v>40</v>
      </c>
      <c r="AD1" s="1" t="s">
        <v>38</v>
      </c>
      <c r="AE1" s="1" t="s">
        <v>39</v>
      </c>
      <c r="AF1" s="1" t="s">
        <v>48</v>
      </c>
      <c r="AG1" s="1" t="s">
        <v>49</v>
      </c>
      <c r="AH1" s="2" t="s">
        <v>0</v>
      </c>
      <c r="AI1" s="3" t="s">
        <v>43</v>
      </c>
      <c r="AJ1" s="1" t="s">
        <v>47</v>
      </c>
      <c r="AK1" s="1" t="s">
        <v>86</v>
      </c>
    </row>
    <row r="2" spans="1:37" ht="15">
      <c r="A2" s="1" t="s">
        <v>3</v>
      </c>
      <c r="B2" s="1" t="s">
        <v>5</v>
      </c>
      <c r="C2" s="22"/>
      <c r="D2" s="5" t="s">
        <v>45</v>
      </c>
      <c r="E2" s="5" t="s">
        <v>45</v>
      </c>
      <c r="F2" s="5" t="s">
        <v>45</v>
      </c>
      <c r="G2" s="5" t="s">
        <v>45</v>
      </c>
      <c r="H2" s="5" t="s">
        <v>45</v>
      </c>
      <c r="I2" s="5" t="s">
        <v>45</v>
      </c>
      <c r="J2" s="5" t="s">
        <v>45</v>
      </c>
      <c r="K2" s="5" t="s">
        <v>45</v>
      </c>
      <c r="L2" s="5" t="s">
        <v>45</v>
      </c>
      <c r="M2" s="5" t="s">
        <v>45</v>
      </c>
      <c r="N2" s="5" t="s">
        <v>45</v>
      </c>
      <c r="O2" s="5" t="s">
        <v>45</v>
      </c>
      <c r="P2" s="5" t="s">
        <v>45</v>
      </c>
      <c r="Q2" s="5" t="s">
        <v>45</v>
      </c>
      <c r="R2" s="5" t="s">
        <v>45</v>
      </c>
      <c r="S2" s="5" t="s">
        <v>45</v>
      </c>
      <c r="T2" s="5" t="s">
        <v>45</v>
      </c>
      <c r="U2" s="5" t="s">
        <v>45</v>
      </c>
      <c r="V2" s="5" t="s">
        <v>45</v>
      </c>
      <c r="W2" s="5" t="s">
        <v>45</v>
      </c>
      <c r="X2" s="5" t="s">
        <v>45</v>
      </c>
      <c r="Y2" s="5" t="s">
        <v>45</v>
      </c>
      <c r="Z2" s="5" t="s">
        <v>45</v>
      </c>
      <c r="AA2" s="5" t="s">
        <v>45</v>
      </c>
      <c r="AB2" s="5" t="s">
        <v>45</v>
      </c>
      <c r="AC2" s="5" t="s">
        <v>45</v>
      </c>
      <c r="AD2" s="5" t="s">
        <v>45</v>
      </c>
      <c r="AE2" s="5" t="s">
        <v>45</v>
      </c>
      <c r="AF2" s="5" t="s">
        <v>191</v>
      </c>
      <c r="AG2" s="5" t="s">
        <v>191</v>
      </c>
      <c r="AH2" s="5" t="s">
        <v>193</v>
      </c>
      <c r="AI2" s="5" t="s">
        <v>45</v>
      </c>
      <c r="AJ2" s="5" t="s">
        <v>191</v>
      </c>
      <c r="AK2" s="5" t="s">
        <v>191</v>
      </c>
    </row>
    <row r="3" spans="1:37" ht="15">
      <c r="A3" s="7">
        <v>1</v>
      </c>
      <c r="B3" s="7">
        <v>1</v>
      </c>
      <c r="C3" s="8" t="s">
        <v>228</v>
      </c>
      <c r="D3" s="10">
        <f>'D1'!D4*'C3'!D3</f>
        <v>0</v>
      </c>
      <c r="E3" s="10">
        <f>'D1'!E4*'C3'!E3</f>
        <v>0</v>
      </c>
      <c r="F3" s="10">
        <f>'D1'!F4*'C3'!F3</f>
        <v>8537.905207557998</v>
      </c>
      <c r="G3" s="10">
        <f>'D1'!G4*'C3'!G3</f>
        <v>0</v>
      </c>
      <c r="H3" s="10">
        <f>'D1'!H4*'C3'!H3</f>
        <v>0</v>
      </c>
      <c r="I3" s="10">
        <f>'D1'!I4*'C3'!I3</f>
        <v>0</v>
      </c>
      <c r="J3" s="10">
        <f>'D1'!J4*'C3'!J3</f>
        <v>0</v>
      </c>
      <c r="K3" s="10">
        <f>'D1'!K4*'C3'!K3</f>
        <v>0</v>
      </c>
      <c r="L3" s="10">
        <f>'D1'!L4*'C3'!L3</f>
        <v>0</v>
      </c>
      <c r="M3" s="10">
        <f>'D1'!M4*'C3'!M3</f>
        <v>0</v>
      </c>
      <c r="N3" s="10">
        <f>'D1'!N4*'C3'!N3</f>
        <v>183126607.02303287</v>
      </c>
      <c r="O3" s="10">
        <f>'D1'!O4*'C3'!O3</f>
        <v>57937328.14916807</v>
      </c>
      <c r="P3" s="10">
        <f>'D1'!P4*'C3'!P3</f>
        <v>2348955.735163449</v>
      </c>
      <c r="Q3" s="10">
        <f>'D1'!Q4*'C3'!Q3</f>
        <v>13209583.344722025</v>
      </c>
      <c r="R3" s="10">
        <f>'D1'!R4*'C3'!R3</f>
        <v>1500346.6428406567</v>
      </c>
      <c r="S3" s="10">
        <f>'D1'!S4*'C3'!S3</f>
        <v>0</v>
      </c>
      <c r="T3" s="10">
        <f>'D1'!T4*'C3'!T3</f>
        <v>0</v>
      </c>
      <c r="U3" s="10">
        <f>'D1'!U4*'C3'!U3</f>
        <v>0</v>
      </c>
      <c r="V3" s="10">
        <f>'D1'!V4*'C3'!V3</f>
        <v>0</v>
      </c>
      <c r="W3" s="10">
        <f>'D1'!W4*'C3'!W3</f>
        <v>0</v>
      </c>
      <c r="X3" s="10">
        <f>'D1'!X4*'C3'!X3</f>
        <v>74660.88829328572</v>
      </c>
      <c r="Y3" s="10">
        <f>'D1'!Y4*'C3'!Y3</f>
        <v>0</v>
      </c>
      <c r="Z3" s="10">
        <f>'D1'!Z4*'C3'!Z3</f>
        <v>313.77773695356</v>
      </c>
      <c r="AA3" s="10">
        <f>'D1'!AA4*'C3'!AA3</f>
        <v>0</v>
      </c>
      <c r="AB3" s="10">
        <f>'D1'!AB4*'C3'!AB3</f>
        <v>0</v>
      </c>
      <c r="AC3" s="10">
        <f>'D1'!AC4*'C3'!AC3</f>
        <v>0</v>
      </c>
      <c r="AD3" s="10">
        <f>'D1'!AD4*'C3'!AD3</f>
        <v>0</v>
      </c>
      <c r="AE3" s="10">
        <f>'D1'!AE4*'C3'!AE3</f>
        <v>0</v>
      </c>
      <c r="AF3" s="10">
        <f>'D1'!AF4*'C3'!AF3</f>
        <v>0</v>
      </c>
      <c r="AG3" s="10">
        <f>'D1'!AG4*'C3'!AG3</f>
        <v>0</v>
      </c>
      <c r="AH3" s="10">
        <f>'D1'!AH4*'C3'!AH3</f>
        <v>0</v>
      </c>
      <c r="AI3" s="10">
        <f>'D1'!AI4*'C3'!AI3</f>
        <v>0</v>
      </c>
      <c r="AJ3" s="10">
        <f>'D1'!AJ4*'C3'!AJ3</f>
        <v>0</v>
      </c>
      <c r="AK3" s="10">
        <f>'D1'!AK4*'C3'!AK3</f>
        <v>0</v>
      </c>
    </row>
    <row r="4" spans="1:37" ht="15">
      <c r="A4" s="5">
        <v>2</v>
      </c>
      <c r="B4" s="5">
        <v>2</v>
      </c>
      <c r="C4" s="1" t="s">
        <v>229</v>
      </c>
      <c r="D4" s="6">
        <f>'D1'!D5*'C3'!D4</f>
        <v>0</v>
      </c>
      <c r="E4" s="6">
        <f>'D1'!E5*'C3'!E4</f>
        <v>31933.804355112956</v>
      </c>
      <c r="F4" s="6">
        <f>'D1'!F5*'C3'!F4</f>
        <v>209650.27349538796</v>
      </c>
      <c r="G4" s="6">
        <f>'D1'!G5*'C3'!G4</f>
        <v>0</v>
      </c>
      <c r="H4" s="6">
        <f>'D1'!H5*'C3'!H4</f>
        <v>0</v>
      </c>
      <c r="I4" s="6">
        <f>'D1'!I5*'C3'!I4</f>
        <v>21975.050746420344</v>
      </c>
      <c r="J4" s="6">
        <f>'D1'!J5*'C3'!J4</f>
        <v>0</v>
      </c>
      <c r="K4" s="6">
        <f>'D1'!K5*'C3'!K4</f>
        <v>5932.95447141717</v>
      </c>
      <c r="L4" s="6">
        <f>'D1'!L5*'C3'!L4</f>
        <v>0</v>
      </c>
      <c r="M4" s="6">
        <f>'D1'!M5*'C3'!M4</f>
        <v>0</v>
      </c>
      <c r="N4" s="6">
        <f>'D1'!N5*'C3'!N4</f>
        <v>277954.19655527396</v>
      </c>
      <c r="O4" s="6">
        <f>'D1'!O5*'C3'!O4</f>
        <v>861886.2397548308</v>
      </c>
      <c r="P4" s="6">
        <f>'D1'!P5*'C3'!P4</f>
        <v>44391.6773568627</v>
      </c>
      <c r="Q4" s="6">
        <f>'D1'!Q5*'C3'!Q4</f>
        <v>4776217.222921217</v>
      </c>
      <c r="R4" s="6">
        <f>'D1'!R5*'C3'!R4</f>
        <v>281536.52832244517</v>
      </c>
      <c r="S4" s="6">
        <f>'D1'!S5*'C3'!S4</f>
        <v>0</v>
      </c>
      <c r="T4" s="6">
        <f>'D1'!T5*'C3'!T4</f>
        <v>0</v>
      </c>
      <c r="U4" s="6">
        <f>'D1'!U5*'C3'!U4</f>
        <v>0</v>
      </c>
      <c r="V4" s="6">
        <f>'D1'!V5*'C3'!V4</f>
        <v>16.592074237123</v>
      </c>
      <c r="W4" s="6">
        <f>'D1'!W5*'C3'!W4</f>
        <v>29197.89139208096</v>
      </c>
      <c r="X4" s="6">
        <f>'D1'!X5*'C3'!X4</f>
        <v>17476.227980795076</v>
      </c>
      <c r="Y4" s="6">
        <f>'D1'!Y5*'C3'!Y4</f>
        <v>725.8965156629833</v>
      </c>
      <c r="Z4" s="6">
        <f>'D1'!Z5*'C3'!Z4</f>
        <v>880.479346724232</v>
      </c>
      <c r="AA4" s="6">
        <f>'D1'!AA5*'C3'!AA4</f>
        <v>0</v>
      </c>
      <c r="AB4" s="6">
        <f>'D1'!AB5*'C3'!AB4</f>
        <v>0</v>
      </c>
      <c r="AC4" s="6">
        <f>'D1'!AC5*'C3'!AC4</f>
        <v>0</v>
      </c>
      <c r="AD4" s="6">
        <f>'D1'!AD5*'C3'!AD4</f>
        <v>0</v>
      </c>
      <c r="AE4" s="6">
        <f>'D1'!AE5*'C3'!AE4</f>
        <v>0</v>
      </c>
      <c r="AF4" s="6">
        <f>'D1'!AF5*'C3'!AF4</f>
        <v>0</v>
      </c>
      <c r="AG4" s="6">
        <f>'D1'!AG5*'C3'!AG4</f>
        <v>0</v>
      </c>
      <c r="AH4" s="6">
        <f>'D1'!AH5*'C3'!AH4</f>
        <v>0</v>
      </c>
      <c r="AI4" s="6">
        <f>'D1'!AI5*'C3'!AI4</f>
        <v>0</v>
      </c>
      <c r="AJ4" s="6">
        <f>'D1'!AJ5*'C3'!AJ4</f>
        <v>0</v>
      </c>
      <c r="AK4" s="6">
        <f>'D1'!AK5*'C3'!AK4</f>
        <v>0</v>
      </c>
    </row>
    <row r="5" spans="1:37" ht="15">
      <c r="A5" s="5">
        <v>3</v>
      </c>
      <c r="B5" s="5">
        <v>3</v>
      </c>
      <c r="C5" s="1" t="s">
        <v>223</v>
      </c>
      <c r="D5" s="6">
        <f>'D1'!D6*'C3'!D5</f>
        <v>0</v>
      </c>
      <c r="E5" s="6">
        <f>'D1'!E6*'C3'!E5</f>
        <v>534424.0531935828</v>
      </c>
      <c r="F5" s="6">
        <f>'D1'!F6*'C3'!F5</f>
        <v>73460.20718428378</v>
      </c>
      <c r="G5" s="6">
        <f>'D1'!G6*'C3'!G5</f>
        <v>0</v>
      </c>
      <c r="H5" s="6">
        <f>'D1'!H6*'C3'!H5</f>
        <v>0</v>
      </c>
      <c r="I5" s="6">
        <f>'D1'!I6*'C3'!I5</f>
        <v>0</v>
      </c>
      <c r="J5" s="6">
        <f>'D1'!J6*'C3'!J5</f>
        <v>0</v>
      </c>
      <c r="K5" s="6">
        <f>'D1'!K6*'C3'!K5</f>
        <v>0</v>
      </c>
      <c r="L5" s="6">
        <f>'D1'!L6*'C3'!L5</f>
        <v>0</v>
      </c>
      <c r="M5" s="6">
        <f>'D1'!M6*'C3'!M5</f>
        <v>0</v>
      </c>
      <c r="N5" s="6">
        <f>'D1'!N6*'C3'!N5</f>
        <v>8008852.048036577</v>
      </c>
      <c r="O5" s="6">
        <f>'D1'!O6*'C3'!O5</f>
        <v>6911475.185168931</v>
      </c>
      <c r="P5" s="6">
        <f>'D1'!P6*'C3'!P5</f>
        <v>121608.60889373101</v>
      </c>
      <c r="Q5" s="6">
        <f>'D1'!Q6*'C3'!Q5</f>
        <v>1136280.4664107258</v>
      </c>
      <c r="R5" s="6">
        <f>'D1'!R6*'C3'!R5</f>
        <v>109432.32931957798</v>
      </c>
      <c r="S5" s="6">
        <f>'D1'!S6*'C3'!S5</f>
        <v>0</v>
      </c>
      <c r="T5" s="6">
        <f>'D1'!T6*'C3'!T5</f>
        <v>0</v>
      </c>
      <c r="U5" s="6">
        <f>'D1'!U6*'C3'!U5</f>
        <v>186.70587508113292</v>
      </c>
      <c r="V5" s="6">
        <f>'D1'!V6*'C3'!V5</f>
        <v>803.8642041597014</v>
      </c>
      <c r="W5" s="6">
        <f>'D1'!W6*'C3'!W5</f>
        <v>381362.7147959332</v>
      </c>
      <c r="X5" s="6">
        <f>'D1'!X6*'C3'!X5</f>
        <v>1901379.3634380098</v>
      </c>
      <c r="Y5" s="6">
        <f>'D1'!Y6*'C3'!Y5</f>
        <v>0</v>
      </c>
      <c r="Z5" s="6">
        <f>'D1'!Z6*'C3'!Z5</f>
        <v>903842.1486152738</v>
      </c>
      <c r="AA5" s="6">
        <f>'D1'!AA6*'C3'!AA5</f>
        <v>0</v>
      </c>
      <c r="AB5" s="6">
        <f>'D1'!AB6*'C3'!AB5</f>
        <v>0</v>
      </c>
      <c r="AC5" s="6">
        <f>'D1'!AC6*'C3'!AC5</f>
        <v>0</v>
      </c>
      <c r="AD5" s="6">
        <f>'D1'!AD6*'C3'!AD5</f>
        <v>0</v>
      </c>
      <c r="AE5" s="6">
        <f>'D1'!AE6*'C3'!AE5</f>
        <v>0</v>
      </c>
      <c r="AF5" s="6">
        <f>'D1'!AF6*'C3'!AF5</f>
        <v>0</v>
      </c>
      <c r="AG5" s="6">
        <f>'D1'!AG6*'C3'!AG5</f>
        <v>0</v>
      </c>
      <c r="AH5" s="6">
        <f>'D1'!AH6*'C3'!AH5</f>
        <v>0</v>
      </c>
      <c r="AI5" s="6">
        <f>'D1'!AI6*'C3'!AI5</f>
        <v>0</v>
      </c>
      <c r="AJ5" s="6">
        <f>'D1'!AJ6*'C3'!AJ5</f>
        <v>0</v>
      </c>
      <c r="AK5" s="6">
        <f>'D1'!AK6*'C3'!AK5</f>
        <v>0</v>
      </c>
    </row>
    <row r="6" spans="1:37" ht="15">
      <c r="A6" s="5">
        <v>4</v>
      </c>
      <c r="B6" s="5">
        <v>4</v>
      </c>
      <c r="C6" s="1" t="s">
        <v>230</v>
      </c>
      <c r="D6" s="6">
        <f>'D1'!D7*'C3'!D6</f>
        <v>0</v>
      </c>
      <c r="E6" s="6">
        <f>'D1'!E7*'C3'!E6</f>
        <v>18147.083777707638</v>
      </c>
      <c r="F6" s="6">
        <f>'D1'!F7*'C3'!F6</f>
        <v>0</v>
      </c>
      <c r="G6" s="6">
        <f>'D1'!G7*'C3'!G6</f>
        <v>0</v>
      </c>
      <c r="H6" s="6">
        <f>'D1'!H7*'C3'!H6</f>
        <v>0</v>
      </c>
      <c r="I6" s="6">
        <f>'D1'!I7*'C3'!I6</f>
        <v>0</v>
      </c>
      <c r="J6" s="6">
        <f>'D1'!J7*'C3'!J6</f>
        <v>0</v>
      </c>
      <c r="K6" s="6">
        <f>'D1'!K7*'C3'!K6</f>
        <v>0</v>
      </c>
      <c r="L6" s="6">
        <f>'D1'!L7*'C3'!L6</f>
        <v>0</v>
      </c>
      <c r="M6" s="6">
        <f>'D1'!M7*'C3'!M6</f>
        <v>0</v>
      </c>
      <c r="N6" s="6">
        <f>'D1'!N7*'C3'!N6</f>
        <v>7836792.876843567</v>
      </c>
      <c r="O6" s="6">
        <f>'D1'!O7*'C3'!O6</f>
        <v>4094490.3658369826</v>
      </c>
      <c r="P6" s="6">
        <f>'D1'!P7*'C3'!P6</f>
        <v>444234.50925023144</v>
      </c>
      <c r="Q6" s="6">
        <f>'D1'!Q7*'C3'!Q6</f>
        <v>174425.05730475683</v>
      </c>
      <c r="R6" s="6">
        <f>'D1'!R7*'C3'!R6</f>
        <v>67988.65663901882</v>
      </c>
      <c r="S6" s="6">
        <f>'D1'!S7*'C3'!S6</f>
        <v>0</v>
      </c>
      <c r="T6" s="6">
        <f>'D1'!T7*'C3'!T6</f>
        <v>0</v>
      </c>
      <c r="U6" s="6">
        <f>'D1'!U7*'C3'!U6</f>
        <v>404.5156175460843</v>
      </c>
      <c r="V6" s="6">
        <f>'D1'!V7*'C3'!V6</f>
        <v>13411.386893649731</v>
      </c>
      <c r="W6" s="6">
        <f>'D1'!W7*'C3'!W6</f>
        <v>220527.46114219012</v>
      </c>
      <c r="X6" s="6">
        <f>'D1'!X7*'C3'!X6</f>
        <v>155868.04564371103</v>
      </c>
      <c r="Y6" s="6">
        <f>'D1'!Y7*'C3'!Y6</f>
        <v>0</v>
      </c>
      <c r="Z6" s="6">
        <f>'D1'!Z7*'C3'!Z6</f>
        <v>127466.08245634938</v>
      </c>
      <c r="AA6" s="6">
        <f>'D1'!AA7*'C3'!AA6</f>
        <v>0</v>
      </c>
      <c r="AB6" s="6">
        <f>'D1'!AB7*'C3'!AB6</f>
        <v>0</v>
      </c>
      <c r="AC6" s="6">
        <f>'D1'!AC7*'C3'!AC6</f>
        <v>0</v>
      </c>
      <c r="AD6" s="6">
        <f>'D1'!AD7*'C3'!AD6</f>
        <v>0</v>
      </c>
      <c r="AE6" s="6">
        <f>'D1'!AE7*'C3'!AE6</f>
        <v>0</v>
      </c>
      <c r="AF6" s="6">
        <f>'D1'!AF7*'C3'!AF6</f>
        <v>0</v>
      </c>
      <c r="AG6" s="6">
        <f>'D1'!AG7*'C3'!AG6</f>
        <v>0</v>
      </c>
      <c r="AH6" s="6">
        <f>'D1'!AH7*'C3'!AH6</f>
        <v>0</v>
      </c>
      <c r="AI6" s="6">
        <f>'D1'!AI7*'C3'!AI6</f>
        <v>0</v>
      </c>
      <c r="AJ6" s="6">
        <f>'D1'!AJ7*'C3'!AJ6</f>
        <v>0</v>
      </c>
      <c r="AK6" s="6">
        <f>'D1'!AK7*'C3'!AK6</f>
        <v>0</v>
      </c>
    </row>
    <row r="7" spans="1:37" ht="15">
      <c r="A7" s="5">
        <v>5</v>
      </c>
      <c r="B7" s="5">
        <v>5</v>
      </c>
      <c r="C7" s="1" t="s">
        <v>231</v>
      </c>
      <c r="D7" s="6">
        <f>'D1'!D8*'C3'!D7</f>
        <v>0</v>
      </c>
      <c r="E7" s="6">
        <f>'D1'!E8*'C3'!E7</f>
        <v>4240270.385022019</v>
      </c>
      <c r="F7" s="6">
        <f>'D1'!F8*'C3'!F7</f>
        <v>56894.02518193282</v>
      </c>
      <c r="G7" s="6">
        <f>'D1'!G8*'C3'!G7</f>
        <v>0</v>
      </c>
      <c r="H7" s="6">
        <f>'D1'!H8*'C3'!H7</f>
        <v>0</v>
      </c>
      <c r="I7" s="6">
        <f>'D1'!I8*'C3'!I7</f>
        <v>0</v>
      </c>
      <c r="J7" s="6">
        <f>'D1'!J8*'C3'!J7</f>
        <v>0</v>
      </c>
      <c r="K7" s="6">
        <f>'D1'!K8*'C3'!K7</f>
        <v>0</v>
      </c>
      <c r="L7" s="6">
        <f>'D1'!L8*'C3'!L7</f>
        <v>0</v>
      </c>
      <c r="M7" s="6">
        <f>'D1'!M8*'C3'!M7</f>
        <v>0</v>
      </c>
      <c r="N7" s="6">
        <f>'D1'!N8*'C3'!N7</f>
        <v>2778765.609119912</v>
      </c>
      <c r="O7" s="6">
        <f>'D1'!O8*'C3'!O7</f>
        <v>13744593.669715239</v>
      </c>
      <c r="P7" s="6">
        <f>'D1'!P8*'C3'!P7</f>
        <v>660081.2440336628</v>
      </c>
      <c r="Q7" s="6">
        <f>'D1'!Q8*'C3'!Q7</f>
        <v>1765352.2381996866</v>
      </c>
      <c r="R7" s="6">
        <f>'D1'!R8*'C3'!R7</f>
        <v>170370.88750447915</v>
      </c>
      <c r="S7" s="6">
        <f>'D1'!S8*'C3'!S7</f>
        <v>0</v>
      </c>
      <c r="T7" s="6">
        <f>'D1'!T8*'C3'!T7</f>
        <v>0</v>
      </c>
      <c r="U7" s="6">
        <f>'D1'!U8*'C3'!U7</f>
        <v>737.2012926728887</v>
      </c>
      <c r="V7" s="6">
        <f>'D1'!V8*'C3'!V7</f>
        <v>382.98606641630766</v>
      </c>
      <c r="W7" s="6">
        <f>'D1'!W8*'C3'!W7</f>
        <v>1701390.198354737</v>
      </c>
      <c r="X7" s="6">
        <f>'D1'!X8*'C3'!X7</f>
        <v>844209.951285857</v>
      </c>
      <c r="Y7" s="6">
        <f>'D1'!Y8*'C3'!Y7</f>
        <v>1878.9834572438085</v>
      </c>
      <c r="Z7" s="6">
        <f>'D1'!Z8*'C3'!Z7</f>
        <v>281352.4668703874</v>
      </c>
      <c r="AA7" s="6">
        <f>'D1'!AA8*'C3'!AA7</f>
        <v>7630687.558153996</v>
      </c>
      <c r="AB7" s="6">
        <f>'D1'!AB8*'C3'!AB7</f>
        <v>499398.0440003606</v>
      </c>
      <c r="AC7" s="6">
        <f>'D1'!AC8*'C3'!AC7</f>
        <v>140196.5523864</v>
      </c>
      <c r="AD7" s="6">
        <f>'D1'!AD8*'C3'!AD7</f>
        <v>0</v>
      </c>
      <c r="AE7" s="6">
        <f>'D1'!AE8*'C3'!AE7</f>
        <v>0</v>
      </c>
      <c r="AF7" s="6">
        <f>'D1'!AF8*'C3'!AF7</f>
        <v>0</v>
      </c>
      <c r="AG7" s="6">
        <f>'D1'!AG8*'C3'!AG7</f>
        <v>0</v>
      </c>
      <c r="AH7" s="6">
        <f>'D1'!AH8*'C3'!AH7</f>
        <v>0</v>
      </c>
      <c r="AI7" s="6">
        <f>'D1'!AI8*'C3'!AI7</f>
        <v>0</v>
      </c>
      <c r="AJ7" s="6">
        <f>'D1'!AJ8*'C3'!AJ7</f>
        <v>0</v>
      </c>
      <c r="AK7" s="6">
        <f>'D1'!AK8*'C3'!AK7</f>
        <v>0</v>
      </c>
    </row>
    <row r="8" spans="1:37" ht="15">
      <c r="A8" s="5">
        <v>6</v>
      </c>
      <c r="B8" s="5">
        <v>6</v>
      </c>
      <c r="C8" s="1" t="s">
        <v>232</v>
      </c>
      <c r="D8" s="6">
        <f>'D1'!D9*'C3'!D8</f>
        <v>0</v>
      </c>
      <c r="E8" s="6">
        <f>'D1'!E9*'C3'!E8</f>
        <v>4555684.472207369</v>
      </c>
      <c r="F8" s="6">
        <f>'D1'!F9*'C3'!F8</f>
        <v>2026348.2877798814</v>
      </c>
      <c r="G8" s="6">
        <f>'D1'!G9*'C3'!G8</f>
        <v>0</v>
      </c>
      <c r="H8" s="6">
        <f>'D1'!H9*'C3'!H8</f>
        <v>346354.64717160154</v>
      </c>
      <c r="I8" s="6">
        <f>'D1'!I9*'C3'!I8</f>
        <v>3284.63060098611</v>
      </c>
      <c r="J8" s="6">
        <f>'D1'!J9*'C3'!J8</f>
        <v>0</v>
      </c>
      <c r="K8" s="6">
        <f>'D1'!K9*'C3'!K8</f>
        <v>886.8040413626193</v>
      </c>
      <c r="L8" s="6">
        <f>'D1'!L9*'C3'!L8</f>
        <v>0</v>
      </c>
      <c r="M8" s="6">
        <f>'D1'!M9*'C3'!M8</f>
        <v>1402.2707957081461</v>
      </c>
      <c r="N8" s="6">
        <f>'D1'!N9*'C3'!N8</f>
        <v>3425609.7835432417</v>
      </c>
      <c r="O8" s="6">
        <f>'D1'!O9*'C3'!O8</f>
        <v>26837301.929114193</v>
      </c>
      <c r="P8" s="6">
        <f>'D1'!P9*'C3'!P8</f>
        <v>1398020.372776568</v>
      </c>
      <c r="Q8" s="6">
        <f>'D1'!Q9*'C3'!Q8</f>
        <v>502673.1818932591</v>
      </c>
      <c r="R8" s="6">
        <f>'D1'!R9*'C3'!R8</f>
        <v>184724.26474393974</v>
      </c>
      <c r="S8" s="6">
        <f>'D1'!S9*'C3'!S8</f>
        <v>0</v>
      </c>
      <c r="T8" s="6">
        <f>'D1'!T9*'C3'!T8</f>
        <v>0</v>
      </c>
      <c r="U8" s="6">
        <f>'D1'!U9*'C3'!U8</f>
        <v>8273807.329030714</v>
      </c>
      <c r="V8" s="6">
        <f>'D1'!V9*'C3'!V8</f>
        <v>6345971.735817702</v>
      </c>
      <c r="W8" s="6">
        <f>'D1'!W9*'C3'!W8</f>
        <v>4606136.5212625535</v>
      </c>
      <c r="X8" s="6">
        <f>'D1'!X9*'C3'!X8</f>
        <v>5818228.841950973</v>
      </c>
      <c r="Y8" s="6">
        <f>'D1'!Y9*'C3'!Y8</f>
        <v>1096767.9462268974</v>
      </c>
      <c r="Z8" s="6">
        <f>'D1'!Z9*'C3'!Z8</f>
        <v>831683.8268951369</v>
      </c>
      <c r="AA8" s="6">
        <f>'D1'!AA9*'C3'!AA8</f>
        <v>0</v>
      </c>
      <c r="AB8" s="6">
        <f>'D1'!AB9*'C3'!AB8</f>
        <v>0</v>
      </c>
      <c r="AC8" s="6">
        <f>'D1'!AC9*'C3'!AC8</f>
        <v>0</v>
      </c>
      <c r="AD8" s="6">
        <f>'D1'!AD9*'C3'!AD8</f>
        <v>0</v>
      </c>
      <c r="AE8" s="6">
        <f>'D1'!AE9*'C3'!AE8</f>
        <v>0</v>
      </c>
      <c r="AF8" s="6">
        <f>'D1'!AF9*'C3'!AF8</f>
        <v>0</v>
      </c>
      <c r="AG8" s="6">
        <f>'D1'!AG9*'C3'!AG8</f>
        <v>0</v>
      </c>
      <c r="AH8" s="6">
        <f>'D1'!AH9*'C3'!AH8</f>
        <v>0</v>
      </c>
      <c r="AI8" s="6">
        <f>'D1'!AI9*'C3'!AI8</f>
        <v>219529.6951593313</v>
      </c>
      <c r="AJ8" s="6">
        <f>'D1'!AJ9*'C3'!AJ8</f>
        <v>0</v>
      </c>
      <c r="AK8" s="6">
        <f>'D1'!AK9*'C3'!AK8</f>
        <v>0</v>
      </c>
    </row>
    <row r="9" spans="1:37" ht="15">
      <c r="A9" s="5">
        <v>7</v>
      </c>
      <c r="B9" s="5">
        <v>7</v>
      </c>
      <c r="C9" s="1" t="s">
        <v>233</v>
      </c>
      <c r="D9" s="6">
        <f>'D1'!D10*'C3'!D9</f>
        <v>0</v>
      </c>
      <c r="E9" s="6">
        <f>'D1'!E10*'C3'!E9</f>
        <v>396848.8319154668</v>
      </c>
      <c r="F9" s="6">
        <f>'D1'!F10*'C3'!F9</f>
        <v>112810.30247519998</v>
      </c>
      <c r="G9" s="6">
        <f>'D1'!G10*'C3'!G9</f>
        <v>0</v>
      </c>
      <c r="H9" s="6">
        <f>'D1'!H10*'C3'!H9</f>
        <v>9956493.378669964</v>
      </c>
      <c r="I9" s="6">
        <f>'D1'!I10*'C3'!I9</f>
        <v>6980281.538229079</v>
      </c>
      <c r="J9" s="6">
        <f>'D1'!J10*'C3'!J9</f>
        <v>0</v>
      </c>
      <c r="K9" s="6">
        <f>'D1'!K10*'C3'!K9</f>
        <v>2339731.8006034023</v>
      </c>
      <c r="L9" s="6">
        <f>'D1'!L10*'C3'!L9</f>
        <v>0</v>
      </c>
      <c r="M9" s="6">
        <f>'D1'!M10*'C3'!M9</f>
        <v>0</v>
      </c>
      <c r="N9" s="6">
        <f>'D1'!N10*'C3'!N9</f>
        <v>420947.98204724584</v>
      </c>
      <c r="O9" s="6">
        <f>'D1'!O10*'C3'!O9</f>
        <v>4957645.454884322</v>
      </c>
      <c r="P9" s="6">
        <f>'D1'!P10*'C3'!P9</f>
        <v>489965.6619418841</v>
      </c>
      <c r="Q9" s="6">
        <f>'D1'!Q10*'C3'!Q9</f>
        <v>218673.80901184378</v>
      </c>
      <c r="R9" s="6">
        <f>'D1'!R10*'C3'!R9</f>
        <v>2885196.4056130787</v>
      </c>
      <c r="S9" s="6">
        <f>'D1'!S10*'C3'!S9</f>
        <v>0</v>
      </c>
      <c r="T9" s="6">
        <f>'D1'!T10*'C3'!T9</f>
        <v>790345.6894968147</v>
      </c>
      <c r="U9" s="6">
        <f>'D1'!U10*'C3'!U9</f>
        <v>13777792.73308844</v>
      </c>
      <c r="V9" s="6">
        <f>'D1'!V10*'C3'!V9</f>
        <v>53021.63062564368</v>
      </c>
      <c r="W9" s="6">
        <f>'D1'!W10*'C3'!W9</f>
        <v>429374.74542630493</v>
      </c>
      <c r="X9" s="6">
        <f>'D1'!X10*'C3'!X9</f>
        <v>712867.9495523109</v>
      </c>
      <c r="Y9" s="6">
        <f>'D1'!Y10*'C3'!Y9</f>
        <v>2752.556015818692</v>
      </c>
      <c r="Z9" s="6">
        <f>'D1'!Z10*'C3'!Z9</f>
        <v>2103.277378787064</v>
      </c>
      <c r="AA9" s="6">
        <f>'D1'!AA10*'C3'!AA9</f>
        <v>0</v>
      </c>
      <c r="AB9" s="6">
        <f>'D1'!AB10*'C3'!AB9</f>
        <v>0</v>
      </c>
      <c r="AC9" s="6">
        <f>'D1'!AC10*'C3'!AC9</f>
        <v>0</v>
      </c>
      <c r="AD9" s="6">
        <f>'D1'!AD10*'C3'!AD9</f>
        <v>0</v>
      </c>
      <c r="AE9" s="6">
        <f>'D1'!AE10*'C3'!AE9</f>
        <v>0</v>
      </c>
      <c r="AF9" s="6">
        <f>'D1'!AF10*'C3'!AF9</f>
        <v>0</v>
      </c>
      <c r="AG9" s="6">
        <f>'D1'!AG10*'C3'!AG9</f>
        <v>0</v>
      </c>
      <c r="AH9" s="6">
        <f>'D1'!AH10*'C3'!AH9</f>
        <v>0</v>
      </c>
      <c r="AI9" s="6">
        <f>'D1'!AI10*'C3'!AI9</f>
        <v>0</v>
      </c>
      <c r="AJ9" s="6">
        <f>'D1'!AJ10*'C3'!AJ9</f>
        <v>0</v>
      </c>
      <c r="AK9" s="6">
        <f>'D1'!AK10*'C3'!AK9</f>
        <v>0</v>
      </c>
    </row>
    <row r="10" spans="1:37" ht="15">
      <c r="A10" s="5">
        <v>8</v>
      </c>
      <c r="B10" s="5">
        <v>8</v>
      </c>
      <c r="C10" s="1" t="s">
        <v>234</v>
      </c>
      <c r="D10" s="6">
        <f>'D1'!D11*'C3'!D10</f>
        <v>0</v>
      </c>
      <c r="E10" s="6">
        <f>'D1'!E11*'C3'!E10</f>
        <v>71268642.73114504</v>
      </c>
      <c r="F10" s="6">
        <f>'D1'!F11*'C3'!F10</f>
        <v>5433647.487873241</v>
      </c>
      <c r="G10" s="6">
        <f>'D1'!G11*'C3'!G10</f>
        <v>0</v>
      </c>
      <c r="H10" s="6">
        <f>'D1'!H11*'C3'!H10</f>
        <v>1053996.17795917</v>
      </c>
      <c r="I10" s="6">
        <f>'D1'!I11*'C3'!I10</f>
        <v>0</v>
      </c>
      <c r="J10" s="6">
        <f>'D1'!J11*'C3'!J10</f>
        <v>0</v>
      </c>
      <c r="K10" s="6">
        <f>'D1'!K11*'C3'!K10</f>
        <v>0</v>
      </c>
      <c r="L10" s="6">
        <f>'D1'!L11*'C3'!L10</f>
        <v>0</v>
      </c>
      <c r="M10" s="6">
        <f>'D1'!M11*'C3'!M10</f>
        <v>0</v>
      </c>
      <c r="N10" s="6">
        <f>'D1'!N11*'C3'!N10</f>
        <v>6637397.66205401</v>
      </c>
      <c r="O10" s="6">
        <f>'D1'!O11*'C3'!O10</f>
        <v>33722738.826849595</v>
      </c>
      <c r="P10" s="6">
        <f>'D1'!P11*'C3'!P10</f>
        <v>1552185.5343423153</v>
      </c>
      <c r="Q10" s="6">
        <f>'D1'!Q11*'C3'!Q10</f>
        <v>4800782.568301033</v>
      </c>
      <c r="R10" s="6">
        <f>'D1'!R11*'C3'!R10</f>
        <v>232653.2489858834</v>
      </c>
      <c r="S10" s="6">
        <f>'D1'!S11*'C3'!S10</f>
        <v>0</v>
      </c>
      <c r="T10" s="6">
        <f>'D1'!T11*'C3'!T10</f>
        <v>0</v>
      </c>
      <c r="U10" s="6">
        <f>'D1'!U11*'C3'!U10</f>
        <v>14329.771800270668</v>
      </c>
      <c r="V10" s="6">
        <f>'D1'!V11*'C3'!V10</f>
        <v>141278.34156967298</v>
      </c>
      <c r="W10" s="6">
        <f>'D1'!W11*'C3'!W10</f>
        <v>12695184.67760299</v>
      </c>
      <c r="X10" s="6">
        <f>'D1'!X11*'C3'!X10</f>
        <v>3460470.197429829</v>
      </c>
      <c r="Y10" s="6">
        <f>'D1'!Y11*'C3'!Y10</f>
        <v>136018.78907570423</v>
      </c>
      <c r="Z10" s="6">
        <f>'D1'!Z11*'C3'!Z10</f>
        <v>1405046.141853959</v>
      </c>
      <c r="AA10" s="6">
        <f>'D1'!AA11*'C3'!AA10</f>
        <v>0</v>
      </c>
      <c r="AB10" s="6">
        <f>'D1'!AB11*'C3'!AB10</f>
        <v>0</v>
      </c>
      <c r="AC10" s="6">
        <f>'D1'!AC11*'C3'!AC10</f>
        <v>1331209.3669911001</v>
      </c>
      <c r="AD10" s="6">
        <f>'D1'!AD11*'C3'!AD10</f>
        <v>0</v>
      </c>
      <c r="AE10" s="6">
        <f>'D1'!AE11*'C3'!AE10</f>
        <v>0</v>
      </c>
      <c r="AF10" s="6">
        <f>'D1'!AF11*'C3'!AF10</f>
        <v>0</v>
      </c>
      <c r="AG10" s="6">
        <f>'D1'!AG11*'C3'!AG10</f>
        <v>0</v>
      </c>
      <c r="AH10" s="6">
        <f>'D1'!AH11*'C3'!AH10</f>
        <v>0</v>
      </c>
      <c r="AI10" s="6">
        <f>'D1'!AI11*'C3'!AI10</f>
        <v>0</v>
      </c>
      <c r="AJ10" s="6">
        <f>'D1'!AJ11*'C3'!AJ10</f>
        <v>0</v>
      </c>
      <c r="AK10" s="6">
        <f>'D1'!AK11*'C3'!AK10</f>
        <v>0</v>
      </c>
    </row>
    <row r="11" spans="1:37" ht="15">
      <c r="A11" s="5">
        <v>9</v>
      </c>
      <c r="B11" s="5">
        <v>9</v>
      </c>
      <c r="C11" s="1" t="s">
        <v>235</v>
      </c>
      <c r="D11" s="6">
        <f>'D1'!D12*'C3'!D11</f>
        <v>2606159.4263823987</v>
      </c>
      <c r="E11" s="6">
        <f>'D1'!E12*'C3'!E11</f>
        <v>1691010.2087401531</v>
      </c>
      <c r="F11" s="6">
        <f>'D1'!F12*'C3'!F11</f>
        <v>48247273.9390216</v>
      </c>
      <c r="G11" s="6">
        <f>'D1'!G12*'C3'!G11</f>
        <v>0</v>
      </c>
      <c r="H11" s="6">
        <f>'D1'!H12*'C3'!H11</f>
        <v>17232294.75037957</v>
      </c>
      <c r="I11" s="6">
        <f>'D1'!I12*'C3'!I11</f>
        <v>1842644.9754826005</v>
      </c>
      <c r="J11" s="6">
        <f>'D1'!J12*'C3'!J11</f>
        <v>0</v>
      </c>
      <c r="K11" s="6">
        <f>'D1'!K12*'C3'!K11</f>
        <v>733023.2186270832</v>
      </c>
      <c r="L11" s="6">
        <f>'D1'!L12*'C3'!L11</f>
        <v>0</v>
      </c>
      <c r="M11" s="6">
        <f>'D1'!M12*'C3'!M11</f>
        <v>0</v>
      </c>
      <c r="N11" s="6">
        <f>'D1'!N12*'C3'!N11</f>
        <v>4375827.517839751</v>
      </c>
      <c r="O11" s="6">
        <f>'D1'!O12*'C3'!O11</f>
        <v>4593777.441579062</v>
      </c>
      <c r="P11" s="6">
        <f>'D1'!P12*'C3'!P11</f>
        <v>793111.9699359384</v>
      </c>
      <c r="Q11" s="6">
        <f>'D1'!Q12*'C3'!Q11</f>
        <v>150440.6510116391</v>
      </c>
      <c r="R11" s="6">
        <f>'D1'!R12*'C3'!R11</f>
        <v>41618.951371407406</v>
      </c>
      <c r="S11" s="6">
        <f>'D1'!S12*'C3'!S11</f>
        <v>0</v>
      </c>
      <c r="T11" s="6">
        <f>'D1'!T12*'C3'!T11</f>
        <v>0</v>
      </c>
      <c r="U11" s="6">
        <f>'D1'!U12*'C3'!U11</f>
        <v>119.75090361721655</v>
      </c>
      <c r="V11" s="6">
        <f>'D1'!V12*'C3'!V11</f>
        <v>756377.8583110473</v>
      </c>
      <c r="W11" s="6">
        <f>'D1'!W12*'C3'!W11</f>
        <v>1139417.1569105114</v>
      </c>
      <c r="X11" s="6">
        <f>'D1'!X12*'C3'!X11</f>
        <v>863470.300139348</v>
      </c>
      <c r="Y11" s="6">
        <f>'D1'!Y12*'C3'!Y11</f>
        <v>416454.8306055462</v>
      </c>
      <c r="Z11" s="6">
        <f>'D1'!Z12*'C3'!Z11</f>
        <v>950921.0213636173</v>
      </c>
      <c r="AA11" s="6">
        <f>'D1'!AA12*'C3'!AA11</f>
        <v>0</v>
      </c>
      <c r="AB11" s="6">
        <f>'D1'!AB12*'C3'!AB11</f>
        <v>0</v>
      </c>
      <c r="AC11" s="6">
        <f>'D1'!AC12*'C3'!AC11</f>
        <v>0</v>
      </c>
      <c r="AD11" s="6">
        <f>'D1'!AD12*'C3'!AD11</f>
        <v>0</v>
      </c>
      <c r="AE11" s="6">
        <f>'D1'!AE12*'C3'!AE11</f>
        <v>0</v>
      </c>
      <c r="AF11" s="6">
        <f>'D1'!AF12*'C3'!AF11</f>
        <v>0</v>
      </c>
      <c r="AG11" s="6">
        <f>'D1'!AG12*'C3'!AG11</f>
        <v>0</v>
      </c>
      <c r="AH11" s="6">
        <f>'D1'!AH12*'C3'!AH11</f>
        <v>0</v>
      </c>
      <c r="AI11" s="6">
        <f>'D1'!AI12*'C3'!AI11</f>
        <v>6232299.814594431</v>
      </c>
      <c r="AJ11" s="6">
        <f>'D1'!AJ12*'C3'!AJ11</f>
        <v>0</v>
      </c>
      <c r="AK11" s="6">
        <f>'D1'!AK12*'C3'!AK11</f>
        <v>0</v>
      </c>
    </row>
    <row r="12" spans="1:37" ht="15">
      <c r="A12" s="5">
        <v>10</v>
      </c>
      <c r="B12" s="5">
        <v>10</v>
      </c>
      <c r="C12" s="1" t="s">
        <v>236</v>
      </c>
      <c r="D12" s="6">
        <f>'D1'!D13*'C3'!D12</f>
        <v>0</v>
      </c>
      <c r="E12" s="6">
        <f>'D1'!E13*'C3'!E12</f>
        <v>110749.4171146544</v>
      </c>
      <c r="F12" s="6">
        <f>'D1'!F13*'C3'!F12</f>
        <v>1119413.3178508196</v>
      </c>
      <c r="G12" s="6">
        <f>'D1'!G13*'C3'!G12</f>
        <v>0</v>
      </c>
      <c r="H12" s="6">
        <f>'D1'!H13*'C3'!H12</f>
        <v>82176.37635876976</v>
      </c>
      <c r="I12" s="6">
        <f>'D1'!I13*'C3'!I12</f>
        <v>0</v>
      </c>
      <c r="J12" s="6">
        <f>'D1'!J13*'C3'!J12</f>
        <v>0</v>
      </c>
      <c r="K12" s="6">
        <f>'D1'!K13*'C3'!K12</f>
        <v>0</v>
      </c>
      <c r="L12" s="6">
        <f>'D1'!L13*'C3'!L12</f>
        <v>0</v>
      </c>
      <c r="M12" s="6">
        <f>'D1'!M13*'C3'!M12</f>
        <v>0</v>
      </c>
      <c r="N12" s="6">
        <f>'D1'!N13*'C3'!N12</f>
        <v>3921217.106019867</v>
      </c>
      <c r="O12" s="6">
        <f>'D1'!O13*'C3'!O12</f>
        <v>8374265.399888307</v>
      </c>
      <c r="P12" s="6">
        <f>'D1'!P13*'C3'!P12</f>
        <v>301982.1293547956</v>
      </c>
      <c r="Q12" s="6">
        <f>'D1'!Q13*'C3'!Q12</f>
        <v>175981.7375208967</v>
      </c>
      <c r="R12" s="6">
        <f>'D1'!R13*'C3'!R12</f>
        <v>65203.67299554141</v>
      </c>
      <c r="S12" s="6">
        <f>'D1'!S13*'C3'!S12</f>
        <v>0</v>
      </c>
      <c r="T12" s="6">
        <f>'D1'!T13*'C3'!T12</f>
        <v>0</v>
      </c>
      <c r="U12" s="6">
        <f>'D1'!U13*'C3'!U12</f>
        <v>10004.81556029227</v>
      </c>
      <c r="V12" s="6">
        <f>'D1'!V13*'C3'!V12</f>
        <v>199201.11610213414</v>
      </c>
      <c r="W12" s="6">
        <f>'D1'!W13*'C3'!W12</f>
        <v>17571.0226588307</v>
      </c>
      <c r="X12" s="6">
        <f>'D1'!X13*'C3'!X12</f>
        <v>284043.74518230086</v>
      </c>
      <c r="Y12" s="6">
        <f>'D1'!Y13*'C3'!Y12</f>
        <v>30915.11579936865</v>
      </c>
      <c r="Z12" s="6">
        <f>'D1'!Z13*'C3'!Z12</f>
        <v>175889.13632835395</v>
      </c>
      <c r="AA12" s="6">
        <f>'D1'!AA13*'C3'!AA12</f>
        <v>0</v>
      </c>
      <c r="AB12" s="6">
        <f>'D1'!AB13*'C3'!AB12</f>
        <v>0</v>
      </c>
      <c r="AC12" s="6">
        <f>'D1'!AC13*'C3'!AC12</f>
        <v>4151.669823</v>
      </c>
      <c r="AD12" s="6">
        <f>'D1'!AD13*'C3'!AD12</f>
        <v>0</v>
      </c>
      <c r="AE12" s="6">
        <f>'D1'!AE13*'C3'!AE12</f>
        <v>0</v>
      </c>
      <c r="AF12" s="6">
        <f>'D1'!AF13*'C3'!AF12</f>
        <v>0</v>
      </c>
      <c r="AG12" s="6">
        <f>'D1'!AG13*'C3'!AG12</f>
        <v>0</v>
      </c>
      <c r="AH12" s="6">
        <f>'D1'!AH13*'C3'!AH12</f>
        <v>0</v>
      </c>
      <c r="AI12" s="6">
        <f>'D1'!AI13*'C3'!AI12</f>
        <v>0</v>
      </c>
      <c r="AJ12" s="6">
        <f>'D1'!AJ13*'C3'!AJ12</f>
        <v>0</v>
      </c>
      <c r="AK12" s="6">
        <f>'D1'!AK13*'C3'!AK12</f>
        <v>0</v>
      </c>
    </row>
    <row r="13" spans="1:37" ht="15">
      <c r="A13" s="5">
        <v>11</v>
      </c>
      <c r="B13" s="5">
        <v>11</v>
      </c>
      <c r="C13" s="1" t="s">
        <v>237</v>
      </c>
      <c r="D13" s="6">
        <f>'D1'!D14*'C3'!D13</f>
        <v>0</v>
      </c>
      <c r="E13" s="6">
        <f>'D1'!E14*'C3'!E13</f>
        <v>15580.439048919841</v>
      </c>
      <c r="F13" s="6">
        <f>'D1'!F14*'C3'!F13</f>
        <v>269510.8469351551</v>
      </c>
      <c r="G13" s="6">
        <f>'D1'!G14*'C3'!G13</f>
        <v>0</v>
      </c>
      <c r="H13" s="6">
        <f>'D1'!H14*'C3'!H13</f>
        <v>0</v>
      </c>
      <c r="I13" s="6">
        <f>'D1'!I14*'C3'!I13</f>
        <v>0</v>
      </c>
      <c r="J13" s="6">
        <f>'D1'!J14*'C3'!J13</f>
        <v>0</v>
      </c>
      <c r="K13" s="6">
        <f>'D1'!K14*'C3'!K13</f>
        <v>0</v>
      </c>
      <c r="L13" s="6">
        <f>'D1'!L14*'C3'!L13</f>
        <v>0</v>
      </c>
      <c r="M13" s="6">
        <f>'D1'!M14*'C3'!M13</f>
        <v>0</v>
      </c>
      <c r="N13" s="6">
        <f>'D1'!N14*'C3'!N13</f>
        <v>1723486.8429243588</v>
      </c>
      <c r="O13" s="6">
        <f>'D1'!O14*'C3'!O13</f>
        <v>724222.5558981205</v>
      </c>
      <c r="P13" s="6">
        <f>'D1'!P14*'C3'!P13</f>
        <v>894832.4410862885</v>
      </c>
      <c r="Q13" s="6">
        <f>'D1'!Q14*'C3'!Q13</f>
        <v>1051566.3134138805</v>
      </c>
      <c r="R13" s="6">
        <f>'D1'!R14*'C3'!R13</f>
        <v>276609.24956860056</v>
      </c>
      <c r="S13" s="6">
        <f>'D1'!S14*'C3'!S13</f>
        <v>0</v>
      </c>
      <c r="T13" s="6">
        <f>'D1'!T14*'C3'!T13</f>
        <v>0</v>
      </c>
      <c r="U13" s="6">
        <f>'D1'!U14*'C3'!U13</f>
        <v>2212.14661722024</v>
      </c>
      <c r="V13" s="6">
        <f>'D1'!V14*'C3'!V13</f>
        <v>10926.171191154224</v>
      </c>
      <c r="W13" s="6">
        <f>'D1'!W14*'C3'!W13</f>
        <v>190.5703061098816</v>
      </c>
      <c r="X13" s="6">
        <f>'D1'!X14*'C3'!X13</f>
        <v>1355447.8653941222</v>
      </c>
      <c r="Y13" s="6">
        <f>'D1'!Y14*'C3'!Y13</f>
        <v>6628.272871406413</v>
      </c>
      <c r="Z13" s="6">
        <f>'D1'!Z14*'C3'!Z13</f>
        <v>316417.55829495285</v>
      </c>
      <c r="AA13" s="6">
        <f>'D1'!AA14*'C3'!AA13</f>
        <v>0</v>
      </c>
      <c r="AB13" s="6">
        <f>'D1'!AB14*'C3'!AB13</f>
        <v>0</v>
      </c>
      <c r="AC13" s="6">
        <f>'D1'!AC14*'C3'!AC13</f>
        <v>0</v>
      </c>
      <c r="AD13" s="6">
        <f>'D1'!AD14*'C3'!AD13</f>
        <v>0</v>
      </c>
      <c r="AE13" s="6">
        <f>'D1'!AE14*'C3'!AE13</f>
        <v>0</v>
      </c>
      <c r="AF13" s="6">
        <f>'D1'!AF14*'C3'!AF13</f>
        <v>0</v>
      </c>
      <c r="AG13" s="6">
        <f>'D1'!AG14*'C3'!AG13</f>
        <v>0</v>
      </c>
      <c r="AH13" s="6">
        <f>'D1'!AH14*'C3'!AH13</f>
        <v>0</v>
      </c>
      <c r="AI13" s="6">
        <f>'D1'!AI14*'C3'!AI13</f>
        <v>0</v>
      </c>
      <c r="AJ13" s="6">
        <f>'D1'!AJ14*'C3'!AJ13</f>
        <v>0</v>
      </c>
      <c r="AK13" s="6">
        <f>'D1'!AK14*'C3'!AK13</f>
        <v>0</v>
      </c>
    </row>
    <row r="14" spans="1:37" ht="15">
      <c r="A14" s="5">
        <v>12</v>
      </c>
      <c r="B14" s="5">
        <v>12</v>
      </c>
      <c r="C14" s="1" t="s">
        <v>238</v>
      </c>
      <c r="D14" s="6">
        <f>'D1'!D15*'C3'!D14</f>
        <v>0</v>
      </c>
      <c r="E14" s="6">
        <f>'D1'!E15*'C3'!E14</f>
        <v>0</v>
      </c>
      <c r="F14" s="6">
        <f>'D1'!F15*'C3'!F14</f>
        <v>239751.94474671336</v>
      </c>
      <c r="G14" s="6">
        <f>'D1'!G15*'C3'!G14</f>
        <v>0</v>
      </c>
      <c r="H14" s="6">
        <f>'D1'!H15*'C3'!H14</f>
        <v>0</v>
      </c>
      <c r="I14" s="6">
        <f>'D1'!I15*'C3'!I14</f>
        <v>0</v>
      </c>
      <c r="J14" s="6">
        <f>'D1'!J15*'C3'!J14</f>
        <v>0</v>
      </c>
      <c r="K14" s="6">
        <f>'D1'!K15*'C3'!K14</f>
        <v>0</v>
      </c>
      <c r="L14" s="6">
        <f>'D1'!L15*'C3'!L14</f>
        <v>0</v>
      </c>
      <c r="M14" s="6">
        <f>'D1'!M15*'C3'!M14</f>
        <v>0</v>
      </c>
      <c r="N14" s="6">
        <f>'D1'!N15*'C3'!N14</f>
        <v>4363121.512104934</v>
      </c>
      <c r="O14" s="6">
        <f>'D1'!O15*'C3'!O14</f>
        <v>79068.31043620319</v>
      </c>
      <c r="P14" s="6">
        <f>'D1'!P15*'C3'!P14</f>
        <v>867791.7291311123</v>
      </c>
      <c r="Q14" s="6">
        <f>'D1'!Q15*'C3'!Q14</f>
        <v>1668107.7703766285</v>
      </c>
      <c r="R14" s="6">
        <f>'D1'!R15*'C3'!R14</f>
        <v>505971.1542485561</v>
      </c>
      <c r="S14" s="6">
        <f>'D1'!S15*'C3'!S14</f>
        <v>0</v>
      </c>
      <c r="T14" s="6">
        <f>'D1'!T15*'C3'!T14</f>
        <v>0</v>
      </c>
      <c r="U14" s="6">
        <f>'D1'!U15*'C3'!U14</f>
        <v>29621.91423811142</v>
      </c>
      <c r="V14" s="6">
        <f>'D1'!V15*'C3'!V14</f>
        <v>27048.94259128202</v>
      </c>
      <c r="W14" s="6">
        <f>'D1'!W15*'C3'!W14</f>
        <v>18775.066889506677</v>
      </c>
      <c r="X14" s="6">
        <f>'D1'!X15*'C3'!X14</f>
        <v>840131.6612723884</v>
      </c>
      <c r="Y14" s="6">
        <f>'D1'!Y15*'C3'!Y14</f>
        <v>795.3979708075663</v>
      </c>
      <c r="Z14" s="6">
        <f>'D1'!Z15*'C3'!Z14</f>
        <v>200522.89438317931</v>
      </c>
      <c r="AA14" s="6">
        <f>'D1'!AA15*'C3'!AA14</f>
        <v>0</v>
      </c>
      <c r="AB14" s="6">
        <f>'D1'!AB15*'C3'!AB14</f>
        <v>0</v>
      </c>
      <c r="AC14" s="6">
        <f>'D1'!AC15*'C3'!AC14</f>
        <v>0</v>
      </c>
      <c r="AD14" s="6">
        <f>'D1'!AD15*'C3'!AD14</f>
        <v>0</v>
      </c>
      <c r="AE14" s="6">
        <f>'D1'!AE15*'C3'!AE14</f>
        <v>0</v>
      </c>
      <c r="AF14" s="6">
        <f>'D1'!AF15*'C3'!AF14</f>
        <v>0</v>
      </c>
      <c r="AG14" s="6">
        <f>'D1'!AG15*'C3'!AG14</f>
        <v>0</v>
      </c>
      <c r="AH14" s="6">
        <f>'D1'!AH15*'C3'!AH14</f>
        <v>0</v>
      </c>
      <c r="AI14" s="6">
        <f>'D1'!AI15*'C3'!AI14</f>
        <v>0</v>
      </c>
      <c r="AJ14" s="6">
        <f>'D1'!AJ15*'C3'!AJ14</f>
        <v>0</v>
      </c>
      <c r="AK14" s="6">
        <f>'D1'!AK15*'C3'!AK14</f>
        <v>0</v>
      </c>
    </row>
    <row r="15" spans="1:37" ht="15">
      <c r="A15" s="5">
        <v>13</v>
      </c>
      <c r="B15" s="5">
        <v>13</v>
      </c>
      <c r="C15" s="1" t="s">
        <v>239</v>
      </c>
      <c r="D15" s="6">
        <f>'D1'!D16*'C3'!D15</f>
        <v>0</v>
      </c>
      <c r="E15" s="6">
        <f>'D1'!E16*'C3'!E15</f>
        <v>0</v>
      </c>
      <c r="F15" s="6">
        <f>'D1'!F16*'C3'!F15</f>
        <v>376136.9147297367</v>
      </c>
      <c r="G15" s="6">
        <f>'D1'!G16*'C3'!G15</f>
        <v>0</v>
      </c>
      <c r="H15" s="6">
        <f>'D1'!H16*'C3'!H15</f>
        <v>0</v>
      </c>
      <c r="I15" s="6">
        <f>'D1'!I16*'C3'!I15</f>
        <v>0</v>
      </c>
      <c r="J15" s="6">
        <f>'D1'!J16*'C3'!J15</f>
        <v>0</v>
      </c>
      <c r="K15" s="6">
        <f>'D1'!K16*'C3'!K15</f>
        <v>0</v>
      </c>
      <c r="L15" s="6">
        <f>'D1'!L16*'C3'!L15</f>
        <v>0</v>
      </c>
      <c r="M15" s="6">
        <f>'D1'!M16*'C3'!M15</f>
        <v>0</v>
      </c>
      <c r="N15" s="6">
        <f>'D1'!N16*'C3'!N15</f>
        <v>4311325.594776627</v>
      </c>
      <c r="O15" s="6">
        <f>'D1'!O16*'C3'!O15</f>
        <v>47892.98799533804</v>
      </c>
      <c r="P15" s="6">
        <f>'D1'!P16*'C3'!P15</f>
        <v>683396.1957251865</v>
      </c>
      <c r="Q15" s="6">
        <f>'D1'!Q16*'C3'!Q15</f>
        <v>683382.6148853952</v>
      </c>
      <c r="R15" s="6">
        <f>'D1'!R16*'C3'!R15</f>
        <v>583444.3356034735</v>
      </c>
      <c r="S15" s="6">
        <f>'D1'!S16*'C3'!S15</f>
        <v>0</v>
      </c>
      <c r="T15" s="6">
        <f>'D1'!T16*'C3'!T15</f>
        <v>0</v>
      </c>
      <c r="U15" s="6">
        <f>'D1'!U16*'C3'!U15</f>
        <v>164.3394684149988</v>
      </c>
      <c r="V15" s="6">
        <f>'D1'!V16*'C3'!V15</f>
        <v>346.473529820946</v>
      </c>
      <c r="W15" s="6">
        <f>'D1'!W16*'C3'!W15</f>
        <v>5502.900829575582</v>
      </c>
      <c r="X15" s="6">
        <f>'D1'!X16*'C3'!X15</f>
        <v>629152.1546018544</v>
      </c>
      <c r="Y15" s="6">
        <f>'D1'!Y16*'C3'!Y15</f>
        <v>9187.37426203341</v>
      </c>
      <c r="Z15" s="6">
        <f>'D1'!Z16*'C3'!Z15</f>
        <v>293859.9081966918</v>
      </c>
      <c r="AA15" s="6">
        <f>'D1'!AA16*'C3'!AA15</f>
        <v>0</v>
      </c>
      <c r="AB15" s="6">
        <f>'D1'!AB16*'C3'!AB15</f>
        <v>0</v>
      </c>
      <c r="AC15" s="6">
        <f>'D1'!AC16*'C3'!AC15</f>
        <v>0</v>
      </c>
      <c r="AD15" s="6">
        <f>'D1'!AD16*'C3'!AD15</f>
        <v>0</v>
      </c>
      <c r="AE15" s="6">
        <f>'D1'!AE16*'C3'!AE15</f>
        <v>0</v>
      </c>
      <c r="AF15" s="6">
        <f>'D1'!AF16*'C3'!AF15</f>
        <v>0</v>
      </c>
      <c r="AG15" s="6">
        <f>'D1'!AG16*'C3'!AG15</f>
        <v>0</v>
      </c>
      <c r="AH15" s="6">
        <f>'D1'!AH16*'C3'!AH15</f>
        <v>0</v>
      </c>
      <c r="AI15" s="6">
        <f>'D1'!AI16*'C3'!AI15</f>
        <v>0</v>
      </c>
      <c r="AJ15" s="6">
        <f>'D1'!AJ16*'C3'!AJ15</f>
        <v>0</v>
      </c>
      <c r="AK15" s="6">
        <f>'D1'!AK16*'C3'!AK15</f>
        <v>0</v>
      </c>
    </row>
    <row r="16" spans="1:37" ht="15">
      <c r="A16" s="5">
        <v>14</v>
      </c>
      <c r="B16" s="5">
        <v>14</v>
      </c>
      <c r="C16" s="1" t="s">
        <v>240</v>
      </c>
      <c r="D16" s="6">
        <f>'D1'!D17*'C3'!D16</f>
        <v>0</v>
      </c>
      <c r="E16" s="6">
        <f>'D1'!E17*'C3'!E16</f>
        <v>0</v>
      </c>
      <c r="F16" s="6">
        <f>'D1'!F17*'C3'!F16</f>
        <v>361989.68697639846</v>
      </c>
      <c r="G16" s="6">
        <f>'D1'!G17*'C3'!G16</f>
        <v>0</v>
      </c>
      <c r="H16" s="6">
        <f>'D1'!H17*'C3'!H16</f>
        <v>0</v>
      </c>
      <c r="I16" s="6">
        <f>'D1'!I17*'C3'!I16</f>
        <v>0</v>
      </c>
      <c r="J16" s="6">
        <f>'D1'!J17*'C3'!J16</f>
        <v>0</v>
      </c>
      <c r="K16" s="6">
        <f>'D1'!K17*'C3'!K16</f>
        <v>0</v>
      </c>
      <c r="L16" s="6">
        <f>'D1'!L17*'C3'!L16</f>
        <v>0</v>
      </c>
      <c r="M16" s="6">
        <f>'D1'!M17*'C3'!M16</f>
        <v>0</v>
      </c>
      <c r="N16" s="6">
        <f>'D1'!N17*'C3'!N16</f>
        <v>2920683.7492933897</v>
      </c>
      <c r="O16" s="6">
        <f>'D1'!O17*'C3'!O16</f>
        <v>698089.0964227471</v>
      </c>
      <c r="P16" s="6">
        <f>'D1'!P17*'C3'!P16</f>
        <v>1133378.5314647786</v>
      </c>
      <c r="Q16" s="6">
        <f>'D1'!Q17*'C3'!Q16</f>
        <v>1419307.9916340795</v>
      </c>
      <c r="R16" s="6">
        <f>'D1'!R17*'C3'!R16</f>
        <v>2672591.0518235215</v>
      </c>
      <c r="S16" s="6">
        <f>'D1'!S17*'C3'!S16</f>
        <v>352417.44311488053</v>
      </c>
      <c r="T16" s="6">
        <f>'D1'!T17*'C3'!T16</f>
        <v>0</v>
      </c>
      <c r="U16" s="6">
        <f>'D1'!U17*'C3'!U16</f>
        <v>2595.1730878428225</v>
      </c>
      <c r="V16" s="6">
        <f>'D1'!V17*'C3'!V16</f>
        <v>642.5601672197599</v>
      </c>
      <c r="W16" s="6">
        <f>'D1'!W17*'C3'!W16</f>
        <v>6938.783348872454</v>
      </c>
      <c r="X16" s="6">
        <f>'D1'!X17*'C3'!X16</f>
        <v>669396.006170066</v>
      </c>
      <c r="Y16" s="6">
        <f>'D1'!Y17*'C3'!Y16</f>
        <v>39881.007142357834</v>
      </c>
      <c r="Z16" s="6">
        <f>'D1'!Z17*'C3'!Z16</f>
        <v>366798.101894722</v>
      </c>
      <c r="AA16" s="6">
        <f>'D1'!AA17*'C3'!AA16</f>
        <v>0</v>
      </c>
      <c r="AB16" s="6">
        <f>'D1'!AB17*'C3'!AB16</f>
        <v>0</v>
      </c>
      <c r="AC16" s="6">
        <f>'D1'!AC17*'C3'!AC16</f>
        <v>0</v>
      </c>
      <c r="AD16" s="6">
        <f>'D1'!AD17*'C3'!AD16</f>
        <v>0</v>
      </c>
      <c r="AE16" s="6">
        <f>'D1'!AE17*'C3'!AE16</f>
        <v>0</v>
      </c>
      <c r="AF16" s="6">
        <f>'D1'!AF17*'C3'!AF16</f>
        <v>0</v>
      </c>
      <c r="AG16" s="6">
        <f>'D1'!AG17*'C3'!AG16</f>
        <v>0</v>
      </c>
      <c r="AH16" s="6">
        <f>'D1'!AH17*'C3'!AH16</f>
        <v>0</v>
      </c>
      <c r="AI16" s="6">
        <f>'D1'!AI17*'C3'!AI16</f>
        <v>363147.8291352751</v>
      </c>
      <c r="AJ16" s="6">
        <f>'D1'!AJ17*'C3'!AJ16</f>
        <v>0</v>
      </c>
      <c r="AK16" s="6">
        <f>'D1'!AK17*'C3'!AK16</f>
        <v>0</v>
      </c>
    </row>
    <row r="17" spans="1:37" ht="15">
      <c r="A17" s="5">
        <v>15</v>
      </c>
      <c r="B17" s="5">
        <v>15</v>
      </c>
      <c r="C17" s="1" t="s">
        <v>224</v>
      </c>
      <c r="D17" s="6">
        <f>'D1'!D18*'C3'!D17</f>
        <v>0</v>
      </c>
      <c r="E17" s="6">
        <f>'D1'!E18*'C3'!E17</f>
        <v>0</v>
      </c>
      <c r="F17" s="6">
        <f>'D1'!F18*'C3'!F17</f>
        <v>84894.87704370735</v>
      </c>
      <c r="G17" s="6">
        <f>'D1'!G18*'C3'!G17</f>
        <v>0</v>
      </c>
      <c r="H17" s="6">
        <f>'D1'!H18*'C3'!H17</f>
        <v>0</v>
      </c>
      <c r="I17" s="6">
        <f>'D1'!I18*'C3'!I17</f>
        <v>0</v>
      </c>
      <c r="J17" s="6">
        <f>'D1'!J18*'C3'!J17</f>
        <v>0</v>
      </c>
      <c r="K17" s="6">
        <f>'D1'!K18*'C3'!K17</f>
        <v>0</v>
      </c>
      <c r="L17" s="6">
        <f>'D1'!L18*'C3'!L17</f>
        <v>0</v>
      </c>
      <c r="M17" s="6">
        <f>'D1'!M18*'C3'!M17</f>
        <v>0</v>
      </c>
      <c r="N17" s="6">
        <f>'D1'!N18*'C3'!N17</f>
        <v>187286.68817320777</v>
      </c>
      <c r="O17" s="6">
        <f>'D1'!O18*'C3'!O17</f>
        <v>6085.257662181958</v>
      </c>
      <c r="P17" s="6">
        <f>'D1'!P18*'C3'!P17</f>
        <v>97653.63188024372</v>
      </c>
      <c r="Q17" s="6">
        <f>'D1'!Q18*'C3'!Q17</f>
        <v>39109.18814622963</v>
      </c>
      <c r="R17" s="6">
        <f>'D1'!R18*'C3'!R17</f>
        <v>113074.23100720232</v>
      </c>
      <c r="S17" s="6">
        <f>'D1'!S18*'C3'!S17</f>
        <v>0</v>
      </c>
      <c r="T17" s="6">
        <f>'D1'!T18*'C3'!T17</f>
        <v>0</v>
      </c>
      <c r="U17" s="6">
        <f>'D1'!U18*'C3'!U17</f>
        <v>0.527372941558537</v>
      </c>
      <c r="V17" s="6">
        <f>'D1'!V18*'C3'!V17</f>
        <v>3644.3744105493856</v>
      </c>
      <c r="W17" s="6">
        <f>'D1'!W18*'C3'!W17</f>
        <v>19864.36163341503</v>
      </c>
      <c r="X17" s="6">
        <f>'D1'!X18*'C3'!X17</f>
        <v>36164.56968502917</v>
      </c>
      <c r="Y17" s="6">
        <f>'D1'!Y18*'C3'!Y17</f>
        <v>0</v>
      </c>
      <c r="Z17" s="6">
        <f>'D1'!Z18*'C3'!Z17</f>
        <v>23751.99690013854</v>
      </c>
      <c r="AA17" s="6">
        <f>'D1'!AA18*'C3'!AA17</f>
        <v>0</v>
      </c>
      <c r="AB17" s="6">
        <f>'D1'!AB18*'C3'!AB17</f>
        <v>0</v>
      </c>
      <c r="AC17" s="6">
        <f>'D1'!AC18*'C3'!AC17</f>
        <v>0</v>
      </c>
      <c r="AD17" s="6">
        <f>'D1'!AD18*'C3'!AD17</f>
        <v>0</v>
      </c>
      <c r="AE17" s="6">
        <f>'D1'!AE18*'C3'!AE17</f>
        <v>0</v>
      </c>
      <c r="AF17" s="6">
        <f>'D1'!AF18*'C3'!AF17</f>
        <v>0</v>
      </c>
      <c r="AG17" s="6">
        <f>'D1'!AG18*'C3'!AG17</f>
        <v>0</v>
      </c>
      <c r="AH17" s="6">
        <f>'D1'!AH18*'C3'!AH17</f>
        <v>0</v>
      </c>
      <c r="AI17" s="6">
        <f>'D1'!AI18*'C3'!AI17</f>
        <v>0</v>
      </c>
      <c r="AJ17" s="6">
        <f>'D1'!AJ18*'C3'!AJ17</f>
        <v>0</v>
      </c>
      <c r="AK17" s="6">
        <f>'D1'!AK18*'C3'!AK17</f>
        <v>0</v>
      </c>
    </row>
    <row r="18" spans="1:37" ht="15">
      <c r="A18" s="5">
        <v>16</v>
      </c>
      <c r="B18" s="5">
        <v>16</v>
      </c>
      <c r="C18" s="1" t="s">
        <v>16</v>
      </c>
      <c r="D18" s="6">
        <f>'D1'!D19*'C3'!D18</f>
        <v>0</v>
      </c>
      <c r="E18" s="6">
        <f>'D1'!E19*'C3'!E18</f>
        <v>94127.75026385587</v>
      </c>
      <c r="F18" s="6">
        <f>'D1'!F19*'C3'!F18</f>
        <v>237895.26032817198</v>
      </c>
      <c r="G18" s="6">
        <f>'D1'!G19*'C3'!G18</f>
        <v>0</v>
      </c>
      <c r="H18" s="6">
        <f>'D1'!H19*'C3'!H18</f>
        <v>8665.050089845334</v>
      </c>
      <c r="I18" s="6">
        <f>'D1'!I19*'C3'!I18</f>
        <v>0</v>
      </c>
      <c r="J18" s="6">
        <f>'D1'!J19*'C3'!J18</f>
        <v>0</v>
      </c>
      <c r="K18" s="6">
        <f>'D1'!K19*'C3'!K18</f>
        <v>0</v>
      </c>
      <c r="L18" s="6">
        <f>'D1'!L19*'C3'!L18</f>
        <v>0</v>
      </c>
      <c r="M18" s="6">
        <f>'D1'!M19*'C3'!M18</f>
        <v>0</v>
      </c>
      <c r="N18" s="6">
        <f>'D1'!N19*'C3'!N18</f>
        <v>3773930.977563451</v>
      </c>
      <c r="O18" s="6">
        <f>'D1'!O19*'C3'!O18</f>
        <v>5132413.670195065</v>
      </c>
      <c r="P18" s="6">
        <f>'D1'!P19*'C3'!P18</f>
        <v>376309.3396943749</v>
      </c>
      <c r="Q18" s="6">
        <f>'D1'!Q19*'C3'!Q18</f>
        <v>1406566.2757908604</v>
      </c>
      <c r="R18" s="6">
        <f>'D1'!R19*'C3'!R18</f>
        <v>179388.00237811584</v>
      </c>
      <c r="S18" s="6">
        <f>'D1'!S19*'C3'!S18</f>
        <v>0</v>
      </c>
      <c r="T18" s="6">
        <f>'D1'!T19*'C3'!T18</f>
        <v>0</v>
      </c>
      <c r="U18" s="6">
        <f>'D1'!U19*'C3'!U18</f>
        <v>38573.95219593369</v>
      </c>
      <c r="V18" s="6">
        <f>'D1'!V19*'C3'!V18</f>
        <v>63191.052059060166</v>
      </c>
      <c r="W18" s="6">
        <f>'D1'!W19*'C3'!W18</f>
        <v>232677.11837188157</v>
      </c>
      <c r="X18" s="6">
        <f>'D1'!X19*'C3'!X18</f>
        <v>887263.3781349201</v>
      </c>
      <c r="Y18" s="6">
        <f>'D1'!Y19*'C3'!Y18</f>
        <v>311.9599894046016</v>
      </c>
      <c r="Z18" s="6">
        <f>'D1'!Z19*'C3'!Z18</f>
        <v>527511.6476081378</v>
      </c>
      <c r="AA18" s="6">
        <f>'D1'!AA19*'C3'!AA18</f>
        <v>0</v>
      </c>
      <c r="AB18" s="6">
        <f>'D1'!AB19*'C3'!AB18</f>
        <v>0</v>
      </c>
      <c r="AC18" s="6">
        <f>'D1'!AC19*'C3'!AC18</f>
        <v>0</v>
      </c>
      <c r="AD18" s="6">
        <f>'D1'!AD19*'C3'!AD18</f>
        <v>0</v>
      </c>
      <c r="AE18" s="6">
        <f>'D1'!AE19*'C3'!AE18</f>
        <v>0</v>
      </c>
      <c r="AF18" s="6">
        <f>'D1'!AF19*'C3'!AF18</f>
        <v>0</v>
      </c>
      <c r="AG18" s="6">
        <f>'D1'!AG19*'C3'!AG18</f>
        <v>0</v>
      </c>
      <c r="AH18" s="6">
        <f>'D1'!AH19*'C3'!AH18</f>
        <v>0</v>
      </c>
      <c r="AI18" s="6">
        <f>'D1'!AI19*'C3'!AI18</f>
        <v>0</v>
      </c>
      <c r="AJ18" s="6">
        <f>'D1'!AJ19*'C3'!AJ18</f>
        <v>0</v>
      </c>
      <c r="AK18" s="6">
        <f>'D1'!AK19*'C3'!AK18</f>
        <v>0</v>
      </c>
    </row>
    <row r="19" spans="1:37" ht="15">
      <c r="A19" s="5">
        <v>17</v>
      </c>
      <c r="B19" s="5">
        <v>17</v>
      </c>
      <c r="C19" s="1" t="s">
        <v>241</v>
      </c>
      <c r="D19" s="6">
        <f>'D1'!D20*'C3'!D19</f>
        <v>0</v>
      </c>
      <c r="E19" s="6">
        <f>'D1'!E20*'C3'!E19</f>
        <v>2670.708230692236</v>
      </c>
      <c r="F19" s="6">
        <f>'D1'!F20*'C3'!F19</f>
        <v>0</v>
      </c>
      <c r="G19" s="6">
        <f>'D1'!G20*'C3'!G19</f>
        <v>0</v>
      </c>
      <c r="H19" s="6">
        <f>'D1'!H20*'C3'!H19</f>
        <v>0</v>
      </c>
      <c r="I19" s="6">
        <f>'D1'!I20*'C3'!I19</f>
        <v>0</v>
      </c>
      <c r="J19" s="6">
        <f>'D1'!J20*'C3'!J19</f>
        <v>0</v>
      </c>
      <c r="K19" s="6">
        <f>'D1'!K20*'C3'!K19</f>
        <v>0</v>
      </c>
      <c r="L19" s="6">
        <f>'D1'!L20*'C3'!L19</f>
        <v>0</v>
      </c>
      <c r="M19" s="6">
        <f>'D1'!M20*'C3'!M19</f>
        <v>0</v>
      </c>
      <c r="N19" s="6">
        <f>'D1'!N20*'C3'!N19</f>
        <v>1355116.4201938491</v>
      </c>
      <c r="O19" s="6">
        <f>'D1'!O20*'C3'!O19</f>
        <v>379726.65558383806</v>
      </c>
      <c r="P19" s="6">
        <f>'D1'!P20*'C3'!P19</f>
        <v>2183485.174884149</v>
      </c>
      <c r="Q19" s="6">
        <f>'D1'!Q20*'C3'!Q19</f>
        <v>105962845.13024458</v>
      </c>
      <c r="R19" s="6">
        <f>'D1'!R20*'C3'!R19</f>
        <v>5059653.116255277</v>
      </c>
      <c r="S19" s="6">
        <f>'D1'!S20*'C3'!S19</f>
        <v>0</v>
      </c>
      <c r="T19" s="6">
        <f>'D1'!T20*'C3'!T19</f>
        <v>0</v>
      </c>
      <c r="U19" s="6">
        <f>'D1'!U20*'C3'!U19</f>
        <v>0</v>
      </c>
      <c r="V19" s="6">
        <f>'D1'!V20*'C3'!V19</f>
        <v>0</v>
      </c>
      <c r="W19" s="6">
        <f>'D1'!W20*'C3'!W19</f>
        <v>0</v>
      </c>
      <c r="X19" s="6">
        <f>'D1'!X20*'C3'!X19</f>
        <v>73255.36314131116</v>
      </c>
      <c r="Y19" s="6">
        <f>'D1'!Y20*'C3'!Y19</f>
        <v>0</v>
      </c>
      <c r="Z19" s="6">
        <f>'D1'!Z20*'C3'!Z19</f>
        <v>674900.8334456393</v>
      </c>
      <c r="AA19" s="6">
        <f>'D1'!AA20*'C3'!AA19</f>
        <v>0</v>
      </c>
      <c r="AB19" s="6">
        <f>'D1'!AB20*'C3'!AB19</f>
        <v>0</v>
      </c>
      <c r="AC19" s="6">
        <f>'D1'!AC20*'C3'!AC19</f>
        <v>0</v>
      </c>
      <c r="AD19" s="6">
        <f>'D1'!AD20*'C3'!AD19</f>
        <v>0</v>
      </c>
      <c r="AE19" s="6">
        <f>'D1'!AE20*'C3'!AE19</f>
        <v>0</v>
      </c>
      <c r="AF19" s="6">
        <f>'D1'!AF20*'C3'!AF19</f>
        <v>0</v>
      </c>
      <c r="AG19" s="6">
        <f>'D1'!AG20*'C3'!AG19</f>
        <v>0</v>
      </c>
      <c r="AH19" s="6">
        <f>'D1'!AH20*'C3'!AH19</f>
        <v>0</v>
      </c>
      <c r="AI19" s="6">
        <f>'D1'!AI20*'C3'!AI19</f>
        <v>0</v>
      </c>
      <c r="AJ19" s="6">
        <f>'D1'!AJ20*'C3'!AJ19</f>
        <v>0</v>
      </c>
      <c r="AK19" s="6">
        <f>'D1'!AK20*'C3'!AK19</f>
        <v>0</v>
      </c>
    </row>
    <row r="20" spans="1:37" ht="15">
      <c r="A20" s="5">
        <v>18</v>
      </c>
      <c r="B20" s="5">
        <v>18</v>
      </c>
      <c r="C20" s="1" t="s">
        <v>242</v>
      </c>
      <c r="D20" s="6">
        <f>'D1'!D21*'C3'!D20</f>
        <v>1727797.3493825872</v>
      </c>
      <c r="E20" s="6">
        <f>'D1'!E21*'C3'!E20</f>
        <v>58160023.048489556</v>
      </c>
      <c r="F20" s="6">
        <f>'D1'!F21*'C3'!F20</f>
        <v>401054.7052068929</v>
      </c>
      <c r="G20" s="6">
        <f>'D1'!G21*'C3'!G20</f>
        <v>0</v>
      </c>
      <c r="H20" s="6">
        <f>'D1'!H21*'C3'!H20</f>
        <v>4159151.4492004314</v>
      </c>
      <c r="I20" s="6">
        <f>'D1'!I21*'C3'!I20</f>
        <v>1461179.079519694</v>
      </c>
      <c r="J20" s="6">
        <f>'D1'!J21*'C3'!J20</f>
        <v>0</v>
      </c>
      <c r="K20" s="6">
        <f>'D1'!K21*'C3'!K20</f>
        <v>854404.0358450634</v>
      </c>
      <c r="L20" s="6">
        <f>'D1'!L21*'C3'!L20</f>
        <v>0</v>
      </c>
      <c r="M20" s="6">
        <f>'D1'!M21*'C3'!M20</f>
        <v>31463233.43695272</v>
      </c>
      <c r="N20" s="6">
        <f>'D1'!N21*'C3'!N20</f>
        <v>7246413.830477993</v>
      </c>
      <c r="O20" s="6">
        <f>'D1'!O21*'C3'!O20</f>
        <v>122637039.17788018</v>
      </c>
      <c r="P20" s="6">
        <f>'D1'!P21*'C3'!P20</f>
        <v>46497.71400698874</v>
      </c>
      <c r="Q20" s="6">
        <f>'D1'!Q21*'C3'!Q20</f>
        <v>400765.00010488834</v>
      </c>
      <c r="R20" s="6">
        <f>'D1'!R21*'C3'!R20</f>
        <v>0</v>
      </c>
      <c r="S20" s="6">
        <f>'D1'!S21*'C3'!S20</f>
        <v>0</v>
      </c>
      <c r="T20" s="6">
        <f>'D1'!T21*'C3'!T20</f>
        <v>241662.92443856518</v>
      </c>
      <c r="U20" s="6">
        <f>'D1'!U21*'C3'!U20</f>
        <v>0</v>
      </c>
      <c r="V20" s="6">
        <f>'D1'!V21*'C3'!V20</f>
        <v>0</v>
      </c>
      <c r="W20" s="6">
        <f>'D1'!W21*'C3'!W20</f>
        <v>0</v>
      </c>
      <c r="X20" s="6">
        <f>'D1'!X21*'C3'!X20</f>
        <v>1801672.9005435167</v>
      </c>
      <c r="Y20" s="6">
        <f>'D1'!Y21*'C3'!Y20</f>
        <v>27238385.196710747</v>
      </c>
      <c r="Z20" s="6">
        <f>'D1'!Z21*'C3'!Z20</f>
        <v>552516.4433394563</v>
      </c>
      <c r="AA20" s="6">
        <f>'D1'!AA21*'C3'!AA20</f>
        <v>0</v>
      </c>
      <c r="AB20" s="6">
        <f>'D1'!AB21*'C3'!AB20</f>
        <v>0</v>
      </c>
      <c r="AC20" s="6">
        <f>'D1'!AC21*'C3'!AC20</f>
        <v>622004.67</v>
      </c>
      <c r="AD20" s="6">
        <f>'D1'!AD21*'C3'!AD20</f>
        <v>0</v>
      </c>
      <c r="AE20" s="6">
        <f>'D1'!AE21*'C3'!AE20</f>
        <v>0</v>
      </c>
      <c r="AF20" s="6">
        <f>'D1'!AF21*'C3'!AF20</f>
        <v>0</v>
      </c>
      <c r="AG20" s="6">
        <f>'D1'!AG21*'C3'!AG20</f>
        <v>0</v>
      </c>
      <c r="AH20" s="6">
        <f>'D1'!AH21*'C3'!AH20</f>
        <v>0</v>
      </c>
      <c r="AI20" s="6">
        <f>'D1'!AI21*'C3'!AI20</f>
        <v>0</v>
      </c>
      <c r="AJ20" s="6">
        <f>'D1'!AJ21*'C3'!AJ20</f>
        <v>0</v>
      </c>
      <c r="AK20" s="6">
        <f>'D1'!AK21*'C3'!AK20</f>
        <v>0</v>
      </c>
    </row>
    <row r="21" spans="1:37" ht="15">
      <c r="A21" s="5">
        <v>19</v>
      </c>
      <c r="B21" s="5">
        <v>19</v>
      </c>
      <c r="C21" s="1" t="s">
        <v>243</v>
      </c>
      <c r="D21" s="6">
        <f>'D1'!D22*'C3'!D21</f>
        <v>0</v>
      </c>
      <c r="E21" s="6">
        <f>'D1'!E22*'C3'!E21</f>
        <v>19119.99563196881</v>
      </c>
      <c r="F21" s="6">
        <f>'D1'!F22*'C3'!F21</f>
        <v>0</v>
      </c>
      <c r="G21" s="6">
        <f>'D1'!G22*'C3'!G21</f>
        <v>0</v>
      </c>
      <c r="H21" s="6">
        <f>'D1'!H22*'C3'!H21</f>
        <v>0</v>
      </c>
      <c r="I21" s="6">
        <f>'D1'!I22*'C3'!I21</f>
        <v>0</v>
      </c>
      <c r="J21" s="6">
        <f>'D1'!J22*'C3'!J21</f>
        <v>0</v>
      </c>
      <c r="K21" s="6">
        <f>'D1'!K22*'C3'!K21</f>
        <v>0</v>
      </c>
      <c r="L21" s="6">
        <f>'D1'!L22*'C3'!L21</f>
        <v>0</v>
      </c>
      <c r="M21" s="6">
        <f>'D1'!M22*'C3'!M21</f>
        <v>0</v>
      </c>
      <c r="N21" s="6">
        <f>'D1'!N22*'C3'!N21</f>
        <v>3176223.7313077115</v>
      </c>
      <c r="O21" s="6">
        <f>'D1'!O22*'C3'!O21</f>
        <v>1524537.43471346</v>
      </c>
      <c r="P21" s="6">
        <f>'D1'!P22*'C3'!P21</f>
        <v>2115422.1895403853</v>
      </c>
      <c r="Q21" s="6">
        <f>'D1'!Q22*'C3'!Q21</f>
        <v>1538538.1652258278</v>
      </c>
      <c r="R21" s="6">
        <f>'D1'!R22*'C3'!R21</f>
        <v>152161.3790663575</v>
      </c>
      <c r="S21" s="6">
        <f>'D1'!S22*'C3'!S21</f>
        <v>0</v>
      </c>
      <c r="T21" s="6">
        <f>'D1'!T22*'C3'!T21</f>
        <v>0</v>
      </c>
      <c r="U21" s="6">
        <f>'D1'!U22*'C3'!U21</f>
        <v>0</v>
      </c>
      <c r="V21" s="6">
        <f>'D1'!V22*'C3'!V21</f>
        <v>0</v>
      </c>
      <c r="W21" s="6">
        <f>'D1'!W22*'C3'!W21</f>
        <v>0</v>
      </c>
      <c r="X21" s="6">
        <f>'D1'!X22*'C3'!X21</f>
        <v>10330.252414909051</v>
      </c>
      <c r="Y21" s="6">
        <f>'D1'!Y22*'C3'!Y21</f>
        <v>0</v>
      </c>
      <c r="Z21" s="6">
        <f>'D1'!Z22*'C3'!Z21</f>
        <v>278842.1015202726</v>
      </c>
      <c r="AA21" s="6">
        <f>'D1'!AA22*'C3'!AA21</f>
        <v>0</v>
      </c>
      <c r="AB21" s="6">
        <f>'D1'!AB22*'C3'!AB21</f>
        <v>0</v>
      </c>
      <c r="AC21" s="6">
        <f>'D1'!AC22*'C3'!AC21</f>
        <v>0</v>
      </c>
      <c r="AD21" s="6">
        <f>'D1'!AD22*'C3'!AD21</f>
        <v>9275430.741518099</v>
      </c>
      <c r="AE21" s="6">
        <f>'D1'!AE22*'C3'!AE21</f>
        <v>1790551.0681919155</v>
      </c>
      <c r="AF21" s="6">
        <f>'D1'!AF22*'C3'!AF21</f>
        <v>0</v>
      </c>
      <c r="AG21" s="6">
        <f>'D1'!AG22*'C3'!AG21</f>
        <v>0</v>
      </c>
      <c r="AH21" s="6">
        <f>'D1'!AH22*'C3'!AH21</f>
        <v>0</v>
      </c>
      <c r="AI21" s="6">
        <f>'D1'!AI22*'C3'!AI21</f>
        <v>0</v>
      </c>
      <c r="AJ21" s="6">
        <f>'D1'!AJ22*'C3'!AJ21</f>
        <v>0</v>
      </c>
      <c r="AK21" s="6">
        <f>'D1'!AK22*'C3'!AK21</f>
        <v>0</v>
      </c>
    </row>
    <row r="22" spans="1:37" ht="15">
      <c r="A22" s="5">
        <v>20</v>
      </c>
      <c r="B22" s="5">
        <v>20</v>
      </c>
      <c r="C22" s="1" t="s">
        <v>225</v>
      </c>
      <c r="D22" s="6">
        <f>'D1'!D23*'C3'!D22</f>
        <v>0</v>
      </c>
      <c r="E22" s="6">
        <f>'D1'!E23*'C3'!E22</f>
        <v>0</v>
      </c>
      <c r="F22" s="6">
        <f>'D1'!F23*'C3'!F22</f>
        <v>0</v>
      </c>
      <c r="G22" s="6">
        <f>'D1'!G23*'C3'!G22</f>
        <v>0</v>
      </c>
      <c r="H22" s="6">
        <f>'D1'!H23*'C3'!H22</f>
        <v>0</v>
      </c>
      <c r="I22" s="6">
        <f>'D1'!I23*'C3'!I22</f>
        <v>0</v>
      </c>
      <c r="J22" s="6">
        <f>'D1'!J23*'C3'!J22</f>
        <v>0</v>
      </c>
      <c r="K22" s="6">
        <f>'D1'!K23*'C3'!K22</f>
        <v>0</v>
      </c>
      <c r="L22" s="6">
        <f>'D1'!L23*'C3'!L22</f>
        <v>0</v>
      </c>
      <c r="M22" s="6">
        <f>'D1'!M23*'C3'!M22</f>
        <v>0</v>
      </c>
      <c r="N22" s="6">
        <f>'D1'!N23*'C3'!N22</f>
        <v>6129858.8216787</v>
      </c>
      <c r="O22" s="6">
        <f>'D1'!O23*'C3'!O22</f>
        <v>0</v>
      </c>
      <c r="P22" s="6">
        <f>'D1'!P23*'C3'!P22</f>
        <v>4793214.314757764</v>
      </c>
      <c r="Q22" s="6">
        <f>'D1'!Q23*'C3'!Q22</f>
        <v>1563983.1603637189</v>
      </c>
      <c r="R22" s="6">
        <f>'D1'!R23*'C3'!R22</f>
        <v>48065.312112603395</v>
      </c>
      <c r="S22" s="6">
        <f>'D1'!S23*'C3'!S22</f>
        <v>0</v>
      </c>
      <c r="T22" s="6">
        <f>'D1'!T23*'C3'!T22</f>
        <v>0</v>
      </c>
      <c r="U22" s="6">
        <f>'D1'!U23*'C3'!U22</f>
        <v>0</v>
      </c>
      <c r="V22" s="6">
        <f>'D1'!V23*'C3'!V22</f>
        <v>0</v>
      </c>
      <c r="W22" s="6">
        <f>'D1'!W23*'C3'!W22</f>
        <v>0</v>
      </c>
      <c r="X22" s="6">
        <f>'D1'!X23*'C3'!X22</f>
        <v>1133.8081918802616</v>
      </c>
      <c r="Y22" s="6">
        <f>'D1'!Y23*'C3'!Y22</f>
        <v>0</v>
      </c>
      <c r="Z22" s="6">
        <f>'D1'!Z23*'C3'!Z22</f>
        <v>607199.4410304</v>
      </c>
      <c r="AA22" s="6">
        <f>'D1'!AA23*'C3'!AA22</f>
        <v>0</v>
      </c>
      <c r="AB22" s="6">
        <f>'D1'!AB23*'C3'!AB22</f>
        <v>0</v>
      </c>
      <c r="AC22" s="6">
        <f>'D1'!AC23*'C3'!AC22</f>
        <v>0</v>
      </c>
      <c r="AD22" s="6">
        <f>'D1'!AD23*'C3'!AD22</f>
        <v>0</v>
      </c>
      <c r="AE22" s="6">
        <f>'D1'!AE23*'C3'!AE22</f>
        <v>0</v>
      </c>
      <c r="AF22" s="6">
        <f>'D1'!AF23*'C3'!AF22</f>
        <v>0</v>
      </c>
      <c r="AG22" s="6">
        <f>'D1'!AG23*'C3'!AG22</f>
        <v>0</v>
      </c>
      <c r="AH22" s="6">
        <f>'D1'!AH23*'C3'!AH22</f>
        <v>0</v>
      </c>
      <c r="AI22" s="6">
        <f>'D1'!AI23*'C3'!AI22</f>
        <v>0</v>
      </c>
      <c r="AJ22" s="6">
        <f>'D1'!AJ23*'C3'!AJ22</f>
        <v>0</v>
      </c>
      <c r="AK22" s="6">
        <f>'D1'!AK23*'C3'!AK22</f>
        <v>0</v>
      </c>
    </row>
    <row r="23" spans="1:37" ht="15">
      <c r="A23" s="5">
        <v>21</v>
      </c>
      <c r="B23" s="5">
        <v>21</v>
      </c>
      <c r="C23" s="1" t="s">
        <v>226</v>
      </c>
      <c r="D23" s="6">
        <f>'D1'!D24*'C3'!D23</f>
        <v>0</v>
      </c>
      <c r="E23" s="6">
        <f>'D1'!E24*'C3'!E23</f>
        <v>0</v>
      </c>
      <c r="F23" s="6">
        <f>'D1'!F24*'C3'!F23</f>
        <v>0</v>
      </c>
      <c r="G23" s="6">
        <f>'D1'!G24*'C3'!G23</f>
        <v>0</v>
      </c>
      <c r="H23" s="6">
        <f>'D1'!H24*'C3'!H23</f>
        <v>0</v>
      </c>
      <c r="I23" s="6">
        <f>'D1'!I24*'C3'!I23</f>
        <v>0</v>
      </c>
      <c r="J23" s="6">
        <f>'D1'!J24*'C3'!J23</f>
        <v>0</v>
      </c>
      <c r="K23" s="6">
        <f>'D1'!K24*'C3'!K23</f>
        <v>0</v>
      </c>
      <c r="L23" s="6">
        <f>'D1'!L24*'C3'!L23</f>
        <v>0</v>
      </c>
      <c r="M23" s="6">
        <f>'D1'!M24*'C3'!M23</f>
        <v>0</v>
      </c>
      <c r="N23" s="6">
        <f>'D1'!N24*'C3'!N23</f>
        <v>26627.9543435</v>
      </c>
      <c r="O23" s="6">
        <f>'D1'!O24*'C3'!O23</f>
        <v>0</v>
      </c>
      <c r="P23" s="6">
        <f>'D1'!P24*'C3'!P23</f>
        <v>154936.10860145494</v>
      </c>
      <c r="Q23" s="6">
        <f>'D1'!Q24*'C3'!Q23</f>
        <v>105565.98058341001</v>
      </c>
      <c r="R23" s="6">
        <f>'D1'!R24*'C3'!R23</f>
        <v>13301.705094371202</v>
      </c>
      <c r="S23" s="6">
        <f>'D1'!S24*'C3'!S23</f>
        <v>0</v>
      </c>
      <c r="T23" s="6">
        <f>'D1'!T24*'C3'!T23</f>
        <v>0</v>
      </c>
      <c r="U23" s="6">
        <f>'D1'!U24*'C3'!U23</f>
        <v>0</v>
      </c>
      <c r="V23" s="6">
        <f>'D1'!V24*'C3'!V23</f>
        <v>0</v>
      </c>
      <c r="W23" s="6">
        <f>'D1'!W24*'C3'!W23</f>
        <v>0</v>
      </c>
      <c r="X23" s="6">
        <f>'D1'!X24*'C3'!X23</f>
        <v>138576.55678536528</v>
      </c>
      <c r="Y23" s="6">
        <f>'D1'!Y24*'C3'!Y23</f>
        <v>0</v>
      </c>
      <c r="Z23" s="6">
        <f>'D1'!Z24*'C3'!Z23</f>
        <v>217150.8481408</v>
      </c>
      <c r="AA23" s="6">
        <f>'D1'!AA24*'C3'!AA23</f>
        <v>0</v>
      </c>
      <c r="AB23" s="6">
        <f>'D1'!AB24*'C3'!AB23</f>
        <v>0</v>
      </c>
      <c r="AC23" s="6">
        <f>'D1'!AC24*'C3'!AC23</f>
        <v>0</v>
      </c>
      <c r="AD23" s="6">
        <f>'D1'!AD24*'C3'!AD23</f>
        <v>0</v>
      </c>
      <c r="AE23" s="6">
        <f>'D1'!AE24*'C3'!AE23</f>
        <v>0</v>
      </c>
      <c r="AF23" s="6">
        <f>'D1'!AF24*'C3'!AF23</f>
        <v>0</v>
      </c>
      <c r="AG23" s="6">
        <f>'D1'!AG24*'C3'!AG23</f>
        <v>0</v>
      </c>
      <c r="AH23" s="6">
        <f>'D1'!AH24*'C3'!AH23</f>
        <v>0</v>
      </c>
      <c r="AI23" s="6">
        <f>'D1'!AI24*'C3'!AI23</f>
        <v>0</v>
      </c>
      <c r="AJ23" s="6">
        <f>'D1'!AJ24*'C3'!AJ23</f>
        <v>0</v>
      </c>
      <c r="AK23" s="6">
        <f>'D1'!AK24*'C3'!AK23</f>
        <v>0</v>
      </c>
    </row>
    <row r="24" spans="1:37" ht="15">
      <c r="A24" s="5">
        <v>22</v>
      </c>
      <c r="B24" s="5">
        <v>22</v>
      </c>
      <c r="C24" s="1" t="s">
        <v>244</v>
      </c>
      <c r="D24" s="6">
        <f>'D1'!D25*'C3'!D24</f>
        <v>0</v>
      </c>
      <c r="E24" s="6">
        <f>'D1'!E25*'C3'!E24</f>
        <v>0</v>
      </c>
      <c r="F24" s="6">
        <f>'D1'!F25*'C3'!F24</f>
        <v>0</v>
      </c>
      <c r="G24" s="6">
        <f>'D1'!G25*'C3'!G24</f>
        <v>0</v>
      </c>
      <c r="H24" s="6">
        <f>'D1'!H25*'C3'!H24</f>
        <v>0</v>
      </c>
      <c r="I24" s="6">
        <f>'D1'!I25*'C3'!I24</f>
        <v>0</v>
      </c>
      <c r="J24" s="6">
        <f>'D1'!J25*'C3'!J24</f>
        <v>0</v>
      </c>
      <c r="K24" s="6">
        <f>'D1'!K25*'C3'!K24</f>
        <v>0</v>
      </c>
      <c r="L24" s="6">
        <f>'D1'!L25*'C3'!L24</f>
        <v>0</v>
      </c>
      <c r="M24" s="6">
        <f>'D1'!M25*'C3'!M24</f>
        <v>0</v>
      </c>
      <c r="N24" s="6">
        <f>'D1'!N25*'C3'!N24</f>
        <v>536386.7904745</v>
      </c>
      <c r="O24" s="6">
        <f>'D1'!O25*'C3'!O24</f>
        <v>0</v>
      </c>
      <c r="P24" s="6">
        <f>'D1'!P25*'C3'!P24</f>
        <v>1503522.0711538862</v>
      </c>
      <c r="Q24" s="6">
        <f>'D1'!Q25*'C3'!Q24</f>
        <v>1617871.2014261405</v>
      </c>
      <c r="R24" s="6">
        <f>'D1'!R25*'C3'!R24</f>
        <v>0</v>
      </c>
      <c r="S24" s="6">
        <f>'D1'!S25*'C3'!S24</f>
        <v>0</v>
      </c>
      <c r="T24" s="6">
        <f>'D1'!T25*'C3'!T24</f>
        <v>0</v>
      </c>
      <c r="U24" s="6">
        <f>'D1'!U25*'C3'!U24</f>
        <v>0</v>
      </c>
      <c r="V24" s="6">
        <f>'D1'!V25*'C3'!V24</f>
        <v>0</v>
      </c>
      <c r="W24" s="6">
        <f>'D1'!W25*'C3'!W24</f>
        <v>0</v>
      </c>
      <c r="X24" s="6">
        <f>'D1'!X25*'C3'!X24</f>
        <v>40943.07359567611</v>
      </c>
      <c r="Y24" s="6">
        <f>'D1'!Y25*'C3'!Y24</f>
        <v>0</v>
      </c>
      <c r="Z24" s="6">
        <f>'D1'!Z25*'C3'!Z24</f>
        <v>228268.26436799997</v>
      </c>
      <c r="AA24" s="6">
        <f>'D1'!AA25*'C3'!AA24</f>
        <v>0</v>
      </c>
      <c r="AB24" s="6">
        <f>'D1'!AB25*'C3'!AB24</f>
        <v>0</v>
      </c>
      <c r="AC24" s="6">
        <f>'D1'!AC25*'C3'!AC24</f>
        <v>0</v>
      </c>
      <c r="AD24" s="6">
        <f>'D1'!AD25*'C3'!AD24</f>
        <v>0</v>
      </c>
      <c r="AE24" s="6">
        <f>'D1'!AE25*'C3'!AE24</f>
        <v>0</v>
      </c>
      <c r="AF24" s="6">
        <f>'D1'!AF25*'C3'!AF24</f>
        <v>0</v>
      </c>
      <c r="AG24" s="6">
        <f>'D1'!AG25*'C3'!AG24</f>
        <v>0</v>
      </c>
      <c r="AH24" s="6">
        <f>'D1'!AH25*'C3'!AH24</f>
        <v>0</v>
      </c>
      <c r="AI24" s="6">
        <f>'D1'!AI25*'C3'!AI24</f>
        <v>0</v>
      </c>
      <c r="AJ24" s="6">
        <f>'D1'!AJ25*'C3'!AJ24</f>
        <v>0</v>
      </c>
      <c r="AK24" s="6">
        <f>'D1'!AK25*'C3'!AK24</f>
        <v>0</v>
      </c>
    </row>
    <row r="25" spans="1:37" ht="15">
      <c r="A25" s="5">
        <v>23</v>
      </c>
      <c r="B25" s="5">
        <v>23</v>
      </c>
      <c r="C25" s="1" t="s">
        <v>245</v>
      </c>
      <c r="D25" s="6">
        <f>'D1'!D26*'C3'!D25</f>
        <v>0</v>
      </c>
      <c r="E25" s="6">
        <f>'D1'!E26*'C3'!E25</f>
        <v>19962.770891642976</v>
      </c>
      <c r="F25" s="6">
        <f>'D1'!F26*'C3'!F25</f>
        <v>0</v>
      </c>
      <c r="G25" s="6">
        <f>'D1'!G26*'C3'!G25</f>
        <v>0</v>
      </c>
      <c r="H25" s="6">
        <f>'D1'!H26*'C3'!H25</f>
        <v>0</v>
      </c>
      <c r="I25" s="6">
        <f>'D1'!I26*'C3'!I25</f>
        <v>0</v>
      </c>
      <c r="J25" s="6">
        <f>'D1'!J26*'C3'!J25</f>
        <v>0</v>
      </c>
      <c r="K25" s="6">
        <f>'D1'!K26*'C3'!K25</f>
        <v>0</v>
      </c>
      <c r="L25" s="6">
        <f>'D1'!L26*'C3'!L25</f>
        <v>0</v>
      </c>
      <c r="M25" s="6">
        <f>'D1'!M26*'C3'!M25</f>
        <v>0</v>
      </c>
      <c r="N25" s="6">
        <f>'D1'!N26*'C3'!N25</f>
        <v>172466269.73465776</v>
      </c>
      <c r="O25" s="6">
        <f>'D1'!O26*'C3'!O25</f>
        <v>1180281310.661235</v>
      </c>
      <c r="P25" s="6">
        <f>'D1'!P26*'C3'!P25</f>
        <v>353829.5847131087</v>
      </c>
      <c r="Q25" s="6">
        <f>'D1'!Q26*'C3'!Q25</f>
        <v>488301426.267451</v>
      </c>
      <c r="R25" s="6">
        <f>'D1'!R26*'C3'!R25</f>
        <v>94646062.60444173</v>
      </c>
      <c r="S25" s="6">
        <f>'D1'!S26*'C3'!S25</f>
        <v>69304310.4275669</v>
      </c>
      <c r="T25" s="6">
        <f>'D1'!T26*'C3'!T25</f>
        <v>0</v>
      </c>
      <c r="U25" s="6">
        <f>'D1'!U26*'C3'!U25</f>
        <v>0</v>
      </c>
      <c r="V25" s="6">
        <f>'D1'!V26*'C3'!V25</f>
        <v>0</v>
      </c>
      <c r="W25" s="6">
        <f>'D1'!W26*'C3'!W25</f>
        <v>0</v>
      </c>
      <c r="X25" s="6">
        <f>'D1'!X26*'C3'!X25</f>
        <v>12697409.715686977</v>
      </c>
      <c r="Y25" s="6">
        <f>'D1'!Y26*'C3'!Y25</f>
        <v>0</v>
      </c>
      <c r="Z25" s="6">
        <f>'D1'!Z26*'C3'!Z25</f>
        <v>298373.30007406883</v>
      </c>
      <c r="AA25" s="6">
        <f>'D1'!AA26*'C3'!AA25</f>
        <v>0</v>
      </c>
      <c r="AB25" s="6">
        <f>'D1'!AB26*'C3'!AB25</f>
        <v>0</v>
      </c>
      <c r="AC25" s="6">
        <f>'D1'!AC26*'C3'!AC25</f>
        <v>0</v>
      </c>
      <c r="AD25" s="6">
        <f>'D1'!AD26*'C3'!AD25</f>
        <v>0</v>
      </c>
      <c r="AE25" s="6">
        <f>'D1'!AE26*'C3'!AE25</f>
        <v>0</v>
      </c>
      <c r="AF25" s="6">
        <f>'D1'!AF26*'C3'!AF25</f>
        <v>0</v>
      </c>
      <c r="AG25" s="6">
        <f>'D1'!AG26*'C3'!AG25</f>
        <v>0</v>
      </c>
      <c r="AH25" s="6">
        <f>'D1'!AH26*'C3'!AH25</f>
        <v>0</v>
      </c>
      <c r="AI25" s="6">
        <f>'D1'!AI26*'C3'!AI25</f>
        <v>0</v>
      </c>
      <c r="AJ25" s="6">
        <f>'D1'!AJ26*'C3'!AJ25</f>
        <v>0</v>
      </c>
      <c r="AK25" s="6">
        <f>'D1'!AK26*'C3'!AK25</f>
        <v>0</v>
      </c>
    </row>
    <row r="26" spans="1:37" ht="15">
      <c r="A26" s="5">
        <v>24</v>
      </c>
      <c r="B26" s="5">
        <v>24</v>
      </c>
      <c r="C26" s="1" t="s">
        <v>246</v>
      </c>
      <c r="D26" s="6">
        <f>'D1'!D27*'C3'!D26</f>
        <v>0</v>
      </c>
      <c r="E26" s="6">
        <f>'D1'!E27*'C3'!E26</f>
        <v>0</v>
      </c>
      <c r="F26" s="6">
        <f>'D1'!F27*'C3'!F26</f>
        <v>0</v>
      </c>
      <c r="G26" s="6">
        <f>'D1'!G27*'C3'!G26</f>
        <v>0</v>
      </c>
      <c r="H26" s="6">
        <f>'D1'!H27*'C3'!H26</f>
        <v>0</v>
      </c>
      <c r="I26" s="6">
        <f>'D1'!I27*'C3'!I26</f>
        <v>0</v>
      </c>
      <c r="J26" s="6">
        <f>'D1'!J27*'C3'!J26</f>
        <v>0</v>
      </c>
      <c r="K26" s="6">
        <f>'D1'!K27*'C3'!K26</f>
        <v>0</v>
      </c>
      <c r="L26" s="6">
        <f>'D1'!L27*'C3'!L26</f>
        <v>0</v>
      </c>
      <c r="M26" s="6">
        <f>'D1'!M27*'C3'!M26</f>
        <v>0</v>
      </c>
      <c r="N26" s="6">
        <f>'D1'!N27*'C3'!N26</f>
        <v>1642371.2796577748</v>
      </c>
      <c r="O26" s="6">
        <f>'D1'!O27*'C3'!O26</f>
        <v>0</v>
      </c>
      <c r="P26" s="6">
        <f>'D1'!P27*'C3'!P26</f>
        <v>56265.82551088025</v>
      </c>
      <c r="Q26" s="6">
        <f>'D1'!Q27*'C3'!Q26</f>
        <v>0</v>
      </c>
      <c r="R26" s="6">
        <f>'D1'!R27*'C3'!R26</f>
        <v>1419893.7237413193</v>
      </c>
      <c r="S26" s="6">
        <f>'D1'!S27*'C3'!S26</f>
        <v>0</v>
      </c>
      <c r="T26" s="6">
        <f>'D1'!T27*'C3'!T26</f>
        <v>0</v>
      </c>
      <c r="U26" s="6">
        <f>'D1'!U27*'C3'!U26</f>
        <v>0</v>
      </c>
      <c r="V26" s="6">
        <f>'D1'!V27*'C3'!V26</f>
        <v>0</v>
      </c>
      <c r="W26" s="6">
        <f>'D1'!W27*'C3'!W26</f>
        <v>0</v>
      </c>
      <c r="X26" s="6">
        <f>'D1'!X27*'C3'!X26</f>
        <v>10880.608227975408</v>
      </c>
      <c r="Y26" s="6">
        <f>'D1'!Y27*'C3'!Y26</f>
        <v>0</v>
      </c>
      <c r="Z26" s="6">
        <f>'D1'!Z27*'C3'!Z26</f>
        <v>91500.21561619066</v>
      </c>
      <c r="AA26" s="6">
        <f>'D1'!AA27*'C3'!AA26</f>
        <v>0</v>
      </c>
      <c r="AB26" s="6">
        <f>'D1'!AB27*'C3'!AB26</f>
        <v>0</v>
      </c>
      <c r="AC26" s="6">
        <f>'D1'!AC27*'C3'!AC26</f>
        <v>0</v>
      </c>
      <c r="AD26" s="6">
        <f>'D1'!AD27*'C3'!AD26</f>
        <v>0</v>
      </c>
      <c r="AE26" s="6">
        <f>'D1'!AE27*'C3'!AE26</f>
        <v>0</v>
      </c>
      <c r="AF26" s="6">
        <f>'D1'!AF27*'C3'!AF26</f>
        <v>0</v>
      </c>
      <c r="AG26" s="6">
        <f>'D1'!AG27*'C3'!AG26</f>
        <v>0</v>
      </c>
      <c r="AH26" s="6">
        <f>'D1'!AH27*'C3'!AH26</f>
        <v>0</v>
      </c>
      <c r="AI26" s="6">
        <f>'D1'!AI27*'C3'!AI26</f>
        <v>0</v>
      </c>
      <c r="AJ26" s="6">
        <f>'D1'!AJ27*'C3'!AJ26</f>
        <v>0</v>
      </c>
      <c r="AK26" s="6">
        <f>'D1'!AK27*'C3'!AK26</f>
        <v>0</v>
      </c>
    </row>
    <row r="27" spans="1:37" ht="15">
      <c r="A27" s="5">
        <v>25</v>
      </c>
      <c r="B27" s="5">
        <v>25</v>
      </c>
      <c r="C27" s="1" t="s">
        <v>227</v>
      </c>
      <c r="D27" s="6">
        <f>'D1'!D28*'C3'!D27</f>
        <v>0</v>
      </c>
      <c r="E27" s="6">
        <f>'D1'!E28*'C3'!E27</f>
        <v>3630.956371390728</v>
      </c>
      <c r="F27" s="6">
        <f>'D1'!F28*'C3'!F27</f>
        <v>0</v>
      </c>
      <c r="G27" s="6">
        <f>'D1'!G28*'C3'!G27</f>
        <v>0</v>
      </c>
      <c r="H27" s="6">
        <f>'D1'!H28*'C3'!H27</f>
        <v>0</v>
      </c>
      <c r="I27" s="6">
        <f>'D1'!I28*'C3'!I27</f>
        <v>0</v>
      </c>
      <c r="J27" s="6">
        <f>'D1'!J28*'C3'!J27</f>
        <v>0</v>
      </c>
      <c r="K27" s="6">
        <f>'D1'!K28*'C3'!K27</f>
        <v>0</v>
      </c>
      <c r="L27" s="6">
        <f>'D1'!L28*'C3'!L27</f>
        <v>0</v>
      </c>
      <c r="M27" s="6">
        <f>'D1'!M28*'C3'!M27</f>
        <v>0</v>
      </c>
      <c r="N27" s="6">
        <f>'D1'!N28*'C3'!N27</f>
        <v>2067053.3050545002</v>
      </c>
      <c r="O27" s="6">
        <f>'D1'!O28*'C3'!O27</f>
        <v>0</v>
      </c>
      <c r="P27" s="6">
        <f>'D1'!P28*'C3'!P27</f>
        <v>826963.558743653</v>
      </c>
      <c r="Q27" s="6">
        <f>'D1'!Q28*'C3'!Q27</f>
        <v>5911291.328911222</v>
      </c>
      <c r="R27" s="6">
        <f>'D1'!R28*'C3'!R27</f>
        <v>2000144.092089336</v>
      </c>
      <c r="S27" s="6">
        <f>'D1'!S28*'C3'!S27</f>
        <v>9736758.158008022</v>
      </c>
      <c r="T27" s="6">
        <f>'D1'!T28*'C3'!T27</f>
        <v>0</v>
      </c>
      <c r="U27" s="6">
        <f>'D1'!U28*'C3'!U27</f>
        <v>0</v>
      </c>
      <c r="V27" s="6">
        <f>'D1'!V28*'C3'!V27</f>
        <v>0</v>
      </c>
      <c r="W27" s="6">
        <f>'D1'!W28*'C3'!W27</f>
        <v>0</v>
      </c>
      <c r="X27" s="6">
        <f>'D1'!X28*'C3'!X27</f>
        <v>170071.22878203925</v>
      </c>
      <c r="Y27" s="6">
        <f>'D1'!Y28*'C3'!Y27</f>
        <v>0</v>
      </c>
      <c r="Z27" s="6">
        <f>'D1'!Z28*'C3'!Z27</f>
        <v>180159.65593920002</v>
      </c>
      <c r="AA27" s="6">
        <f>'D1'!AA28*'C3'!AA27</f>
        <v>0</v>
      </c>
      <c r="AB27" s="6">
        <f>'D1'!AB28*'C3'!AB27</f>
        <v>0</v>
      </c>
      <c r="AC27" s="6">
        <f>'D1'!AC28*'C3'!AC27</f>
        <v>0</v>
      </c>
      <c r="AD27" s="6">
        <f>'D1'!AD28*'C3'!AD27</f>
        <v>0</v>
      </c>
      <c r="AE27" s="6">
        <f>'D1'!AE28*'C3'!AE27</f>
        <v>0</v>
      </c>
      <c r="AF27" s="6">
        <f>'D1'!AF28*'C3'!AF27</f>
        <v>0</v>
      </c>
      <c r="AG27" s="6">
        <f>'D1'!AG28*'C3'!AG27</f>
        <v>0</v>
      </c>
      <c r="AH27" s="6">
        <f>'D1'!AH28*'C3'!AH27</f>
        <v>0</v>
      </c>
      <c r="AI27" s="6">
        <f>'D1'!AI28*'C3'!AI27</f>
        <v>0</v>
      </c>
      <c r="AJ27" s="6">
        <f>'D1'!AJ28*'C3'!AJ27</f>
        <v>0</v>
      </c>
      <c r="AK27" s="6">
        <f>'D1'!AK28*'C3'!AK27</f>
        <v>0</v>
      </c>
    </row>
    <row r="28" spans="1:37" ht="15">
      <c r="A28" s="5">
        <v>26</v>
      </c>
      <c r="B28" s="5">
        <v>26</v>
      </c>
      <c r="C28" s="1" t="s">
        <v>247</v>
      </c>
      <c r="D28" s="6">
        <f>'D1'!D29*'C3'!D28</f>
        <v>0</v>
      </c>
      <c r="E28" s="6">
        <f>'D1'!E29*'C3'!E28</f>
        <v>705056.9826223123</v>
      </c>
      <c r="F28" s="6">
        <f>'D1'!F29*'C3'!F28</f>
        <v>0</v>
      </c>
      <c r="G28" s="6">
        <f>'D1'!G29*'C3'!G28</f>
        <v>0</v>
      </c>
      <c r="H28" s="6">
        <f>'D1'!H29*'C3'!H28</f>
        <v>0</v>
      </c>
      <c r="I28" s="6">
        <f>'D1'!I29*'C3'!I28</f>
        <v>0</v>
      </c>
      <c r="J28" s="6">
        <f>'D1'!J29*'C3'!J28</f>
        <v>0</v>
      </c>
      <c r="K28" s="6">
        <f>'D1'!K29*'C3'!K28</f>
        <v>0</v>
      </c>
      <c r="L28" s="6">
        <f>'D1'!L29*'C3'!L28</f>
        <v>0</v>
      </c>
      <c r="M28" s="6">
        <f>'D1'!M29*'C3'!M28</f>
        <v>0</v>
      </c>
      <c r="N28" s="6">
        <f>'D1'!N29*'C3'!N28</f>
        <v>1575915.8787194341</v>
      </c>
      <c r="O28" s="6">
        <f>'D1'!O29*'C3'!O28</f>
        <v>0</v>
      </c>
      <c r="P28" s="6">
        <f>'D1'!P29*'C3'!P28</f>
        <v>1506105.3305384335</v>
      </c>
      <c r="Q28" s="6">
        <f>'D1'!Q29*'C3'!Q28</f>
        <v>14259880.852662858</v>
      </c>
      <c r="R28" s="6">
        <f>'D1'!R29*'C3'!R28</f>
        <v>3123914.2053476186</v>
      </c>
      <c r="S28" s="6">
        <f>'D1'!S29*'C3'!S28</f>
        <v>0</v>
      </c>
      <c r="T28" s="6">
        <f>'D1'!T29*'C3'!T28</f>
        <v>0</v>
      </c>
      <c r="U28" s="6">
        <f>'D1'!U29*'C3'!U28</f>
        <v>0</v>
      </c>
      <c r="V28" s="6">
        <f>'D1'!V29*'C3'!V28</f>
        <v>0</v>
      </c>
      <c r="W28" s="6">
        <f>'D1'!W29*'C3'!W28</f>
        <v>0</v>
      </c>
      <c r="X28" s="6">
        <f>'D1'!X29*'C3'!X28</f>
        <v>58269.21675177539</v>
      </c>
      <c r="Y28" s="6">
        <f>'D1'!Y29*'C3'!Y28</f>
        <v>0</v>
      </c>
      <c r="Z28" s="6">
        <f>'D1'!Z29*'C3'!Z28</f>
        <v>383889.5293112778</v>
      </c>
      <c r="AA28" s="6">
        <f>'D1'!AA29*'C3'!AA28</f>
        <v>0</v>
      </c>
      <c r="AB28" s="6">
        <f>'D1'!AB29*'C3'!AB28</f>
        <v>0</v>
      </c>
      <c r="AC28" s="6">
        <f>'D1'!AC29*'C3'!AC28</f>
        <v>0</v>
      </c>
      <c r="AD28" s="6">
        <f>'D1'!AD29*'C3'!AD28</f>
        <v>0</v>
      </c>
      <c r="AE28" s="6">
        <f>'D1'!AE29*'C3'!AE28</f>
        <v>0</v>
      </c>
      <c r="AF28" s="6">
        <f>'D1'!AF29*'C3'!AF28</f>
        <v>0</v>
      </c>
      <c r="AG28" s="6">
        <f>'D1'!AG29*'C3'!AG28</f>
        <v>0</v>
      </c>
      <c r="AH28" s="6">
        <f>'D1'!AH29*'C3'!AH28</f>
        <v>0</v>
      </c>
      <c r="AI28" s="6">
        <f>'D1'!AI29*'C3'!AI28</f>
        <v>0</v>
      </c>
      <c r="AJ28" s="6">
        <f>'D1'!AJ29*'C3'!AJ28</f>
        <v>0</v>
      </c>
      <c r="AK28" s="6">
        <f>'D1'!AK29*'C3'!AK28</f>
        <v>0</v>
      </c>
    </row>
    <row r="29" spans="1:37" ht="15">
      <c r="A29" s="5">
        <v>27</v>
      </c>
      <c r="B29" s="5">
        <v>27</v>
      </c>
      <c r="C29" s="1" t="s">
        <v>248</v>
      </c>
      <c r="D29" s="6">
        <f>'D1'!D30*'C3'!D29</f>
        <v>0</v>
      </c>
      <c r="E29" s="6">
        <f>'D1'!E30*'C3'!E29</f>
        <v>16792.32490878733</v>
      </c>
      <c r="F29" s="6">
        <f>'D1'!F30*'C3'!F29</f>
        <v>0</v>
      </c>
      <c r="G29" s="6">
        <f>'D1'!G30*'C3'!G29</f>
        <v>0</v>
      </c>
      <c r="H29" s="6">
        <f>'D1'!H30*'C3'!H29</f>
        <v>0</v>
      </c>
      <c r="I29" s="6">
        <f>'D1'!I30*'C3'!I29</f>
        <v>0</v>
      </c>
      <c r="J29" s="6">
        <f>'D1'!J30*'C3'!J29</f>
        <v>0</v>
      </c>
      <c r="K29" s="6">
        <f>'D1'!K30*'C3'!K29</f>
        <v>0</v>
      </c>
      <c r="L29" s="6">
        <f>'D1'!L30*'C3'!L29</f>
        <v>0</v>
      </c>
      <c r="M29" s="6">
        <f>'D1'!M30*'C3'!M29</f>
        <v>0</v>
      </c>
      <c r="N29" s="6">
        <f>'D1'!N30*'C3'!N29</f>
        <v>4224891.20336834</v>
      </c>
      <c r="O29" s="6">
        <f>'D1'!O30*'C3'!O29</f>
        <v>0</v>
      </c>
      <c r="P29" s="6">
        <f>'D1'!P30*'C3'!P29</f>
        <v>1971737.8801628235</v>
      </c>
      <c r="Q29" s="6">
        <f>'D1'!Q30*'C3'!Q29</f>
        <v>7883470.634840502</v>
      </c>
      <c r="R29" s="6">
        <f>'D1'!R30*'C3'!R29</f>
        <v>138392.26412972438</v>
      </c>
      <c r="S29" s="6">
        <f>'D1'!S30*'C3'!S29</f>
        <v>0</v>
      </c>
      <c r="T29" s="6">
        <f>'D1'!T30*'C3'!T29</f>
        <v>0</v>
      </c>
      <c r="U29" s="6">
        <f>'D1'!U30*'C3'!U29</f>
        <v>0</v>
      </c>
      <c r="V29" s="6">
        <f>'D1'!V30*'C3'!V29</f>
        <v>0</v>
      </c>
      <c r="W29" s="6">
        <f>'D1'!W30*'C3'!W29</f>
        <v>0</v>
      </c>
      <c r="X29" s="6">
        <f>'D1'!X30*'C3'!X29</f>
        <v>300263.0260346341</v>
      </c>
      <c r="Y29" s="6">
        <f>'D1'!Y30*'C3'!Y29</f>
        <v>0</v>
      </c>
      <c r="Z29" s="6">
        <f>'D1'!Z30*'C3'!Z29</f>
        <v>626794.5708750142</v>
      </c>
      <c r="AA29" s="6">
        <f>'D1'!AA30*'C3'!AA29</f>
        <v>0</v>
      </c>
      <c r="AB29" s="6">
        <f>'D1'!AB30*'C3'!AB29</f>
        <v>0</v>
      </c>
      <c r="AC29" s="6">
        <f>'D1'!AC30*'C3'!AC29</f>
        <v>0</v>
      </c>
      <c r="AD29" s="6">
        <f>'D1'!AD30*'C3'!AD29</f>
        <v>0</v>
      </c>
      <c r="AE29" s="6">
        <f>'D1'!AE30*'C3'!AE29</f>
        <v>0</v>
      </c>
      <c r="AF29" s="6">
        <f>'D1'!AF30*'C3'!AF29</f>
        <v>0</v>
      </c>
      <c r="AG29" s="6">
        <f>'D1'!AG30*'C3'!AG29</f>
        <v>0</v>
      </c>
      <c r="AH29" s="6">
        <f>'D1'!AH30*'C3'!AH29</f>
        <v>0</v>
      </c>
      <c r="AI29" s="6">
        <f>'D1'!AI30*'C3'!AI29</f>
        <v>0</v>
      </c>
      <c r="AJ29" s="6">
        <f>'D1'!AJ30*'C3'!AJ29</f>
        <v>0</v>
      </c>
      <c r="AK29" s="6">
        <f>'D1'!AK30*'C3'!AK29</f>
        <v>0</v>
      </c>
    </row>
    <row r="30" spans="1:37" ht="15">
      <c r="A30" s="5">
        <v>28</v>
      </c>
      <c r="B30" s="5">
        <v>28</v>
      </c>
      <c r="C30" s="1" t="s">
        <v>221</v>
      </c>
      <c r="D30" s="6">
        <f>'D1'!D31*'C3'!D30</f>
        <v>0</v>
      </c>
      <c r="E30" s="6">
        <f>'D1'!E31*'C3'!E30</f>
        <v>0</v>
      </c>
      <c r="F30" s="6">
        <f>'D1'!F31*'C3'!F30</f>
        <v>0</v>
      </c>
      <c r="G30" s="6">
        <f>'D1'!G31*'C3'!G30</f>
        <v>0</v>
      </c>
      <c r="H30" s="6">
        <f>'D1'!H31*'C3'!H30</f>
        <v>0</v>
      </c>
      <c r="I30" s="6">
        <f>'D1'!I31*'C3'!I30</f>
        <v>0</v>
      </c>
      <c r="J30" s="6">
        <f>'D1'!J31*'C3'!J30</f>
        <v>0</v>
      </c>
      <c r="K30" s="6">
        <f>'D1'!K31*'C3'!K30</f>
        <v>0</v>
      </c>
      <c r="L30" s="6">
        <f>'D1'!L31*'C3'!L30</f>
        <v>0</v>
      </c>
      <c r="M30" s="6">
        <f>'D1'!M31*'C3'!M30</f>
        <v>0</v>
      </c>
      <c r="N30" s="6">
        <f>'D1'!N31*'C3'!N30</f>
        <v>225245.31601310003</v>
      </c>
      <c r="O30" s="6">
        <f>'D1'!O31*'C3'!O30</f>
        <v>0</v>
      </c>
      <c r="P30" s="6">
        <f>'D1'!P31*'C3'!P30</f>
        <v>453012.86427539017</v>
      </c>
      <c r="Q30" s="6">
        <f>'D1'!Q31*'C3'!Q30</f>
        <v>672312.8889039564</v>
      </c>
      <c r="R30" s="6">
        <f>'D1'!R31*'C3'!R30</f>
        <v>0</v>
      </c>
      <c r="S30" s="6">
        <f>'D1'!S31*'C3'!S30</f>
        <v>0</v>
      </c>
      <c r="T30" s="6">
        <f>'D1'!T31*'C3'!T30</f>
        <v>0</v>
      </c>
      <c r="U30" s="6">
        <f>'D1'!U31*'C3'!U30</f>
        <v>0</v>
      </c>
      <c r="V30" s="6">
        <f>'D1'!V31*'C3'!V30</f>
        <v>0</v>
      </c>
      <c r="W30" s="6">
        <f>'D1'!W31*'C3'!W30</f>
        <v>0</v>
      </c>
      <c r="X30" s="6">
        <f>'D1'!X31*'C3'!X30</f>
        <v>38990.40393188233</v>
      </c>
      <c r="Y30" s="6">
        <f>'D1'!Y31*'C3'!Y30</f>
        <v>0</v>
      </c>
      <c r="Z30" s="6">
        <f>'D1'!Z31*'C3'!Z30</f>
        <v>75411.3353952</v>
      </c>
      <c r="AA30" s="6">
        <f>'D1'!AA31*'C3'!AA30</f>
        <v>0</v>
      </c>
      <c r="AB30" s="6">
        <f>'D1'!AB31*'C3'!AB30</f>
        <v>0</v>
      </c>
      <c r="AC30" s="6">
        <f>'D1'!AC31*'C3'!AC30</f>
        <v>0</v>
      </c>
      <c r="AD30" s="6">
        <f>'D1'!AD31*'C3'!AD30</f>
        <v>0</v>
      </c>
      <c r="AE30" s="6">
        <f>'D1'!AE31*'C3'!AE30</f>
        <v>0</v>
      </c>
      <c r="AF30" s="6">
        <f>'D1'!AF31*'C3'!AF30</f>
        <v>0</v>
      </c>
      <c r="AG30" s="6">
        <f>'D1'!AG31*'C3'!AG30</f>
        <v>0</v>
      </c>
      <c r="AH30" s="6">
        <f>'D1'!AH31*'C3'!AH30</f>
        <v>0</v>
      </c>
      <c r="AI30" s="6">
        <f>'D1'!AI31*'C3'!AI30</f>
        <v>0</v>
      </c>
      <c r="AJ30" s="6">
        <f>'D1'!AJ31*'C3'!AJ30</f>
        <v>0</v>
      </c>
      <c r="AK30" s="6">
        <f>'D1'!AK31*'C3'!AK30</f>
        <v>0</v>
      </c>
    </row>
    <row r="31" spans="1:37" ht="15">
      <c r="A31" s="5">
        <v>29</v>
      </c>
      <c r="B31" s="5">
        <v>29</v>
      </c>
      <c r="C31" s="1" t="s">
        <v>249</v>
      </c>
      <c r="D31" s="6">
        <f>'D1'!D32*'C3'!D31</f>
        <v>0</v>
      </c>
      <c r="E31" s="6">
        <f>'D1'!E32*'C3'!E31</f>
        <v>16460.457928342094</v>
      </c>
      <c r="F31" s="6">
        <f>'D1'!F32*'C3'!F31</f>
        <v>60129.77004708749</v>
      </c>
      <c r="G31" s="6">
        <f>'D1'!G32*'C3'!G31</f>
        <v>0</v>
      </c>
      <c r="H31" s="6">
        <f>'D1'!H32*'C3'!H31</f>
        <v>0</v>
      </c>
      <c r="I31" s="6">
        <f>'D1'!I32*'C3'!I31</f>
        <v>0</v>
      </c>
      <c r="J31" s="6">
        <f>'D1'!J32*'C3'!J31</f>
        <v>0</v>
      </c>
      <c r="K31" s="6">
        <f>'D1'!K32*'C3'!K31</f>
        <v>0</v>
      </c>
      <c r="L31" s="6">
        <f>'D1'!L32*'C3'!L31</f>
        <v>0</v>
      </c>
      <c r="M31" s="6">
        <f>'D1'!M32*'C3'!M31</f>
        <v>0</v>
      </c>
      <c r="N31" s="6">
        <f>'D1'!N32*'C3'!N31</f>
        <v>758037.293204745</v>
      </c>
      <c r="O31" s="6">
        <f>'D1'!O32*'C3'!O31</f>
        <v>0</v>
      </c>
      <c r="P31" s="6">
        <f>'D1'!P32*'C3'!P31</f>
        <v>3173238.1852304535</v>
      </c>
      <c r="Q31" s="6">
        <f>'D1'!Q32*'C3'!Q31</f>
        <v>4852556.599193388</v>
      </c>
      <c r="R31" s="6">
        <f>'D1'!R32*'C3'!R31</f>
        <v>1834681.0079286075</v>
      </c>
      <c r="S31" s="6">
        <f>'D1'!S32*'C3'!S31</f>
        <v>0</v>
      </c>
      <c r="T31" s="6">
        <f>'D1'!T32*'C3'!T31</f>
        <v>0</v>
      </c>
      <c r="U31" s="6">
        <f>'D1'!U32*'C3'!U31</f>
        <v>0</v>
      </c>
      <c r="V31" s="6">
        <f>'D1'!V32*'C3'!V31</f>
        <v>0</v>
      </c>
      <c r="W31" s="6">
        <f>'D1'!W32*'C3'!W31</f>
        <v>0</v>
      </c>
      <c r="X31" s="6">
        <f>'D1'!X32*'C3'!X31</f>
        <v>321478.2069577717</v>
      </c>
      <c r="Y31" s="6">
        <f>'D1'!Y32*'C3'!Y31</f>
        <v>0</v>
      </c>
      <c r="Z31" s="6">
        <f>'D1'!Z32*'C3'!Z31</f>
        <v>158395.2470705397</v>
      </c>
      <c r="AA31" s="6">
        <f>'D1'!AA32*'C3'!AA31</f>
        <v>0</v>
      </c>
      <c r="AB31" s="6">
        <f>'D1'!AB32*'C3'!AB31</f>
        <v>0</v>
      </c>
      <c r="AC31" s="6">
        <f>'D1'!AC32*'C3'!AC31</f>
        <v>0</v>
      </c>
      <c r="AD31" s="6">
        <f>'D1'!AD32*'C3'!AD31</f>
        <v>0</v>
      </c>
      <c r="AE31" s="6">
        <f>'D1'!AE32*'C3'!AE31</f>
        <v>0</v>
      </c>
      <c r="AF31" s="6">
        <f>'D1'!AF32*'C3'!AF31</f>
        <v>0</v>
      </c>
      <c r="AG31" s="6">
        <f>'D1'!AG32*'C3'!AG31</f>
        <v>0</v>
      </c>
      <c r="AH31" s="6">
        <f>'D1'!AH32*'C3'!AH31</f>
        <v>0</v>
      </c>
      <c r="AI31" s="6">
        <f>'D1'!AI32*'C3'!AI31</f>
        <v>0</v>
      </c>
      <c r="AJ31" s="6">
        <f>'D1'!AJ32*'C3'!AJ31</f>
        <v>0</v>
      </c>
      <c r="AK31" s="6">
        <f>'D1'!AK32*'C3'!AK31</f>
        <v>0</v>
      </c>
    </row>
    <row r="32" spans="1:37" ht="15">
      <c r="A32" s="5">
        <v>30</v>
      </c>
      <c r="B32" s="5">
        <v>30</v>
      </c>
      <c r="C32" s="1" t="s">
        <v>250</v>
      </c>
      <c r="D32" s="6">
        <f>'D1'!D33*'C3'!D32</f>
        <v>0</v>
      </c>
      <c r="E32" s="6">
        <f>'D1'!E33*'C3'!E32</f>
        <v>328907.7147432009</v>
      </c>
      <c r="F32" s="6">
        <f>'D1'!F33*'C3'!F32</f>
        <v>592640.3931206354</v>
      </c>
      <c r="G32" s="6">
        <f>'D1'!G33*'C3'!G32</f>
        <v>0</v>
      </c>
      <c r="H32" s="6">
        <f>'D1'!H33*'C3'!H32</f>
        <v>0</v>
      </c>
      <c r="I32" s="6">
        <f>'D1'!I33*'C3'!I32</f>
        <v>0</v>
      </c>
      <c r="J32" s="6">
        <f>'D1'!J33*'C3'!J32</f>
        <v>0</v>
      </c>
      <c r="K32" s="6">
        <f>'D1'!K33*'C3'!K32</f>
        <v>0</v>
      </c>
      <c r="L32" s="6">
        <f>'D1'!L33*'C3'!L32</f>
        <v>0</v>
      </c>
      <c r="M32" s="6">
        <f>'D1'!M33*'C3'!M32</f>
        <v>0</v>
      </c>
      <c r="N32" s="6">
        <f>'D1'!N33*'C3'!N32</f>
        <v>4142656.6102127614</v>
      </c>
      <c r="O32" s="6">
        <f>'D1'!O33*'C3'!O32</f>
        <v>60810.09988978888</v>
      </c>
      <c r="P32" s="6">
        <f>'D1'!P33*'C3'!P32</f>
        <v>7178822.680312295</v>
      </c>
      <c r="Q32" s="6">
        <f>'D1'!Q33*'C3'!Q32</f>
        <v>8051226.950972412</v>
      </c>
      <c r="R32" s="6">
        <f>'D1'!R33*'C3'!R32</f>
        <v>240988.72450622142</v>
      </c>
      <c r="S32" s="6">
        <f>'D1'!S33*'C3'!S32</f>
        <v>0</v>
      </c>
      <c r="T32" s="6">
        <f>'D1'!T33*'C3'!T32</f>
        <v>0</v>
      </c>
      <c r="U32" s="6">
        <f>'D1'!U33*'C3'!U32</f>
        <v>0</v>
      </c>
      <c r="V32" s="6">
        <f>'D1'!V33*'C3'!V32</f>
        <v>0</v>
      </c>
      <c r="W32" s="6">
        <f>'D1'!W33*'C3'!W32</f>
        <v>0</v>
      </c>
      <c r="X32" s="6">
        <f>'D1'!X33*'C3'!X32</f>
        <v>2020657.6518568622</v>
      </c>
      <c r="Y32" s="6">
        <f>'D1'!Y33*'C3'!Y32</f>
        <v>0</v>
      </c>
      <c r="Z32" s="6">
        <f>'D1'!Z33*'C3'!Z32</f>
        <v>2655892.921306669</v>
      </c>
      <c r="AA32" s="6">
        <f>'D1'!AA33*'C3'!AA32</f>
        <v>0</v>
      </c>
      <c r="AB32" s="6">
        <f>'D1'!AB33*'C3'!AB32</f>
        <v>0</v>
      </c>
      <c r="AC32" s="6">
        <f>'D1'!AC33*'C3'!AC32</f>
        <v>0</v>
      </c>
      <c r="AD32" s="6">
        <f>'D1'!AD33*'C3'!AD32</f>
        <v>0</v>
      </c>
      <c r="AE32" s="6">
        <f>'D1'!AE33*'C3'!AE32</f>
        <v>0</v>
      </c>
      <c r="AF32" s="6">
        <f>'D1'!AF33*'C3'!AF32</f>
        <v>0</v>
      </c>
      <c r="AG32" s="6">
        <f>'D1'!AG33*'C3'!AG32</f>
        <v>0</v>
      </c>
      <c r="AH32" s="6">
        <f>'D1'!AH33*'C3'!AH32</f>
        <v>0</v>
      </c>
      <c r="AI32" s="6">
        <f>'D1'!AI33*'C3'!AI32</f>
        <v>0</v>
      </c>
      <c r="AJ32" s="6">
        <f>'D1'!AJ33*'C3'!AJ32</f>
        <v>0</v>
      </c>
      <c r="AK32" s="6">
        <f>'D1'!AK33*'C3'!AK32</f>
        <v>0</v>
      </c>
    </row>
    <row r="33" spans="1:37" ht="15">
      <c r="A33" s="5">
        <v>31</v>
      </c>
      <c r="B33" s="5">
        <v>31</v>
      </c>
      <c r="C33" s="1" t="s">
        <v>18</v>
      </c>
      <c r="D33" s="6">
        <f>'D1'!D34*'C3'!D33</f>
        <v>0</v>
      </c>
      <c r="E33" s="6">
        <f>'D1'!E34*'C3'!E33</f>
        <v>0</v>
      </c>
      <c r="F33" s="6">
        <f>'D1'!F34*'C3'!F33</f>
        <v>0</v>
      </c>
      <c r="G33" s="6">
        <f>'D1'!G34*'C3'!G33</f>
        <v>0</v>
      </c>
      <c r="H33" s="6">
        <f>'D1'!H34*'C3'!H33</f>
        <v>0</v>
      </c>
      <c r="I33" s="6">
        <f>'D1'!I34*'C3'!I33</f>
        <v>0</v>
      </c>
      <c r="J33" s="6">
        <f>'D1'!J34*'C3'!J33</f>
        <v>0</v>
      </c>
      <c r="K33" s="6">
        <f>'D1'!K34*'C3'!K33</f>
        <v>0</v>
      </c>
      <c r="L33" s="6">
        <f>'D1'!L34*'C3'!L33</f>
        <v>0</v>
      </c>
      <c r="M33" s="6">
        <f>'D1'!M34*'C3'!M33</f>
        <v>0</v>
      </c>
      <c r="N33" s="6">
        <f>'D1'!N34*'C3'!N33</f>
        <v>0</v>
      </c>
      <c r="O33" s="6">
        <f>'D1'!O34*'C3'!O33</f>
        <v>0</v>
      </c>
      <c r="P33" s="6">
        <f>'D1'!P34*'C3'!P33</f>
        <v>0</v>
      </c>
      <c r="Q33" s="6">
        <f>'D1'!Q34*'C3'!Q33</f>
        <v>0</v>
      </c>
      <c r="R33" s="6">
        <f>'D1'!R34*'C3'!R33</f>
        <v>0</v>
      </c>
      <c r="S33" s="6">
        <f>'D1'!S34*'C3'!S33</f>
        <v>0</v>
      </c>
      <c r="T33" s="6">
        <f>'D1'!T34*'C3'!T33</f>
        <v>0</v>
      </c>
      <c r="U33" s="6">
        <f>'D1'!U34*'C3'!U33</f>
        <v>0</v>
      </c>
      <c r="V33" s="6">
        <f>'D1'!V34*'C3'!V33</f>
        <v>0</v>
      </c>
      <c r="W33" s="6">
        <f>'D1'!W34*'C3'!W33</f>
        <v>0</v>
      </c>
      <c r="X33" s="6">
        <f>'D1'!X34*'C3'!X33</f>
        <v>0</v>
      </c>
      <c r="Y33" s="6">
        <f>'D1'!Y34*'C3'!Y33</f>
        <v>0</v>
      </c>
      <c r="Z33" s="6">
        <f>'D1'!Z34*'C3'!Z33</f>
        <v>0</v>
      </c>
      <c r="AA33" s="6">
        <f>'D1'!AA34*'C3'!AA33</f>
        <v>0</v>
      </c>
      <c r="AB33" s="6">
        <f>'D1'!AB34*'C3'!AB33</f>
        <v>0</v>
      </c>
      <c r="AC33" s="6">
        <f>'D1'!AC34*'C3'!AC33</f>
        <v>0</v>
      </c>
      <c r="AD33" s="6">
        <f>'D1'!AD34*'C3'!AD33</f>
        <v>0</v>
      </c>
      <c r="AE33" s="6">
        <f>'D1'!AE34*'C3'!AE33</f>
        <v>0</v>
      </c>
      <c r="AF33" s="6">
        <f>'D1'!AF34*'C3'!AF33</f>
        <v>0</v>
      </c>
      <c r="AG33" s="6">
        <f>'D1'!AG34*'C3'!AG33</f>
        <v>0</v>
      </c>
      <c r="AH33" s="6">
        <f>'D1'!AH34*'C3'!AH33</f>
        <v>0</v>
      </c>
      <c r="AI33" s="6">
        <f>'D1'!AI34*'C3'!AI33</f>
        <v>0</v>
      </c>
      <c r="AJ33" s="6">
        <f>'D1'!AJ34*'C3'!AJ33</f>
        <v>0</v>
      </c>
      <c r="AK33" s="6">
        <f>'D1'!AK34*'C3'!AK33</f>
        <v>0</v>
      </c>
    </row>
    <row r="34" spans="1:37" ht="15">
      <c r="A34" s="5">
        <v>32</v>
      </c>
      <c r="B34" s="5">
        <v>32</v>
      </c>
      <c r="C34" s="1" t="s">
        <v>19</v>
      </c>
      <c r="D34" s="6">
        <f>'D1'!D35*'C3'!D34</f>
        <v>0</v>
      </c>
      <c r="E34" s="6">
        <f>'D1'!E35*'C3'!E34</f>
        <v>66284.23813188767</v>
      </c>
      <c r="F34" s="6">
        <f>'D1'!F35*'C3'!F34</f>
        <v>6435712.852015305</v>
      </c>
      <c r="G34" s="6">
        <f>'D1'!G35*'C3'!G34</f>
        <v>0</v>
      </c>
      <c r="H34" s="6">
        <f>'D1'!H35*'C3'!H34</f>
        <v>0</v>
      </c>
      <c r="I34" s="6">
        <f>'D1'!I35*'C3'!I34</f>
        <v>0</v>
      </c>
      <c r="J34" s="6">
        <f>'D1'!J35*'C3'!J34</f>
        <v>0</v>
      </c>
      <c r="K34" s="6">
        <f>'D1'!K35*'C3'!K34</f>
        <v>0</v>
      </c>
      <c r="L34" s="6">
        <f>'D1'!L35*'C3'!L34</f>
        <v>0</v>
      </c>
      <c r="M34" s="6">
        <f>'D1'!M35*'C3'!M34</f>
        <v>0</v>
      </c>
      <c r="N34" s="6">
        <f>'D1'!N35*'C3'!N34</f>
        <v>261576.3433963</v>
      </c>
      <c r="O34" s="6">
        <f>'D1'!O35*'C3'!O34</f>
        <v>4785817.714137848</v>
      </c>
      <c r="P34" s="6">
        <f>'D1'!P35*'C3'!P34</f>
        <v>18481.80769039754</v>
      </c>
      <c r="Q34" s="6">
        <f>'D1'!Q35*'C3'!Q34</f>
        <v>8651990.204756755</v>
      </c>
      <c r="R34" s="6">
        <f>'D1'!R35*'C3'!R34</f>
        <v>11964990.847142413</v>
      </c>
      <c r="S34" s="6">
        <f>'D1'!S35*'C3'!S34</f>
        <v>0</v>
      </c>
      <c r="T34" s="6">
        <f>'D1'!T35*'C3'!T34</f>
        <v>7996.167363599999</v>
      </c>
      <c r="U34" s="6">
        <f>'D1'!U35*'C3'!U34</f>
        <v>4243.414432244379</v>
      </c>
      <c r="V34" s="6">
        <f>'D1'!V35*'C3'!V34</f>
        <v>10864.142961219612</v>
      </c>
      <c r="W34" s="6">
        <f>'D1'!W35*'C3'!W34</f>
        <v>30664.58776326587</v>
      </c>
      <c r="X34" s="6">
        <f>'D1'!X35*'C3'!X34</f>
        <v>136686.87646556488</v>
      </c>
      <c r="Y34" s="6">
        <f>'D1'!Y35*'C3'!Y34</f>
        <v>0</v>
      </c>
      <c r="Z34" s="6">
        <f>'D1'!Z35*'C3'!Z34</f>
        <v>167183.7158752</v>
      </c>
      <c r="AA34" s="6">
        <f>'D1'!AA35*'C3'!AA34</f>
        <v>0</v>
      </c>
      <c r="AB34" s="6">
        <f>'D1'!AB35*'C3'!AB34</f>
        <v>0</v>
      </c>
      <c r="AC34" s="6">
        <f>'D1'!AC35*'C3'!AC34</f>
        <v>0</v>
      </c>
      <c r="AD34" s="6">
        <f>'D1'!AD35*'C3'!AD34</f>
        <v>0</v>
      </c>
      <c r="AE34" s="6">
        <f>'D1'!AE35*'C3'!AE34</f>
        <v>0</v>
      </c>
      <c r="AF34" s="6">
        <f>'D1'!AF35*'C3'!AF34</f>
        <v>0</v>
      </c>
      <c r="AG34" s="6">
        <f>'D1'!AG35*'C3'!AG34</f>
        <v>0</v>
      </c>
      <c r="AH34" s="6">
        <f>'D1'!AH35*'C3'!AH34</f>
        <v>0</v>
      </c>
      <c r="AI34" s="6">
        <f>'D1'!AI35*'C3'!AI34</f>
        <v>0</v>
      </c>
      <c r="AJ34" s="6">
        <f>'D1'!AJ35*'C3'!AJ34</f>
        <v>0</v>
      </c>
      <c r="AK34" s="6">
        <f>'D1'!AK35*'C3'!AK34</f>
        <v>0</v>
      </c>
    </row>
    <row r="35" spans="1:37" ht="15">
      <c r="A35" s="7">
        <v>33</v>
      </c>
      <c r="B35" s="7"/>
      <c r="C35" s="8" t="s">
        <v>20</v>
      </c>
      <c r="D35" s="10">
        <f>SUM(D3:D34)</f>
        <v>4333956.775764986</v>
      </c>
      <c r="E35" s="10">
        <f aca="true" t="shared" si="0" ref="E35:AK35">SUM(E3:E34)</f>
        <v>142296328.37473366</v>
      </c>
      <c r="F35" s="10">
        <f t="shared" si="0"/>
        <v>66347752.99721971</v>
      </c>
      <c r="G35" s="10">
        <f t="shared" si="0"/>
        <v>0</v>
      </c>
      <c r="H35" s="10">
        <f t="shared" si="0"/>
        <v>32839131.829829354</v>
      </c>
      <c r="I35" s="10">
        <f t="shared" si="0"/>
        <v>10309365.27457878</v>
      </c>
      <c r="J35" s="10">
        <f t="shared" si="0"/>
        <v>0</v>
      </c>
      <c r="K35" s="10">
        <f t="shared" si="0"/>
        <v>3933978.8135883287</v>
      </c>
      <c r="L35" s="10">
        <f t="shared" si="0"/>
        <v>0</v>
      </c>
      <c r="M35" s="10">
        <f t="shared" si="0"/>
        <v>31464635.707748428</v>
      </c>
      <c r="N35" s="10">
        <f t="shared" si="0"/>
        <v>443924451.68268925</v>
      </c>
      <c r="O35" s="10">
        <f t="shared" si="0"/>
        <v>1478392516.2840092</v>
      </c>
      <c r="P35" s="10">
        <f t="shared" si="0"/>
        <v>38543434.60215348</v>
      </c>
      <c r="Q35" s="10">
        <f t="shared" si="0"/>
        <v>682952174.7971847</v>
      </c>
      <c r="R35" s="10">
        <f t="shared" si="0"/>
        <v>130512398.59482108</v>
      </c>
      <c r="S35" s="10">
        <f t="shared" si="0"/>
        <v>79393486.0286898</v>
      </c>
      <c r="T35" s="10">
        <f t="shared" si="0"/>
        <v>1040004.7812989799</v>
      </c>
      <c r="U35" s="10">
        <f t="shared" si="0"/>
        <v>22154794.290581346</v>
      </c>
      <c r="V35" s="10">
        <f t="shared" si="0"/>
        <v>7627129.228574969</v>
      </c>
      <c r="W35" s="10">
        <f t="shared" si="0"/>
        <v>21534775.778688762</v>
      </c>
      <c r="X35" s="10">
        <f t="shared" si="0"/>
        <v>36370850.035522945</v>
      </c>
      <c r="Y35" s="10">
        <f t="shared" si="0"/>
        <v>28980703.326642998</v>
      </c>
      <c r="Z35" s="10">
        <f t="shared" si="0"/>
        <v>13604838.889431294</v>
      </c>
      <c r="AA35" s="10">
        <f t="shared" si="0"/>
        <v>7630687.558153996</v>
      </c>
      <c r="AB35" s="10">
        <f t="shared" si="0"/>
        <v>499398.0440003606</v>
      </c>
      <c r="AC35" s="10">
        <f t="shared" si="0"/>
        <v>2097562.2592005003</v>
      </c>
      <c r="AD35" s="10">
        <f t="shared" si="0"/>
        <v>9275430.741518099</v>
      </c>
      <c r="AE35" s="10">
        <f t="shared" si="0"/>
        <v>1790551.0681919155</v>
      </c>
      <c r="AF35" s="10">
        <f t="shared" si="0"/>
        <v>0</v>
      </c>
      <c r="AG35" s="10">
        <f t="shared" si="0"/>
        <v>0</v>
      </c>
      <c r="AH35" s="10">
        <f t="shared" si="0"/>
        <v>0</v>
      </c>
      <c r="AI35" s="10">
        <f t="shared" si="0"/>
        <v>6814977.338889037</v>
      </c>
      <c r="AJ35" s="10">
        <f t="shared" si="0"/>
        <v>0</v>
      </c>
      <c r="AK35" s="10">
        <f t="shared" si="0"/>
        <v>0</v>
      </c>
    </row>
    <row r="36" spans="4:37" ht="1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5">
      <c r="A37" s="5">
        <v>34</v>
      </c>
      <c r="C37" s="1" t="s">
        <v>44</v>
      </c>
      <c r="D37" s="6">
        <f>'D1'!D38*'C3'!D37</f>
        <v>0</v>
      </c>
      <c r="E37" s="6">
        <f>'D1'!E38*'C3'!E37</f>
        <v>123931.25560259998</v>
      </c>
      <c r="F37" s="6">
        <f>'D1'!F38*'C3'!F37</f>
        <v>0</v>
      </c>
      <c r="G37" s="6">
        <f>'D1'!G38*'C3'!G37</f>
        <v>0</v>
      </c>
      <c r="H37" s="6">
        <f>'D1'!H38*'C3'!H37</f>
        <v>0</v>
      </c>
      <c r="I37" s="6">
        <f>'D1'!I38*'C3'!I37</f>
        <v>0</v>
      </c>
      <c r="J37" s="6">
        <f>'D1'!J38*'C3'!J37</f>
        <v>0</v>
      </c>
      <c r="K37" s="6">
        <f>'D1'!K38*'C3'!K37</f>
        <v>0</v>
      </c>
      <c r="L37" s="6">
        <f>'D1'!L38*'C3'!L37</f>
        <v>0</v>
      </c>
      <c r="M37" s="6">
        <f>'D1'!M38*'C3'!M37</f>
        <v>0</v>
      </c>
      <c r="N37" s="6">
        <f>'D1'!N38*'C3'!N37</f>
        <v>0</v>
      </c>
      <c r="O37" s="6">
        <f>'D1'!O38*'C3'!O37</f>
        <v>0</v>
      </c>
      <c r="P37" s="6">
        <f>'D1'!P38*'C3'!P37</f>
        <v>9985685.588926885</v>
      </c>
      <c r="Q37" s="6">
        <f>'D1'!Q38*'C3'!Q37</f>
        <v>1679114.0016850245</v>
      </c>
      <c r="R37" s="6">
        <f>'D1'!R38*'C3'!R37</f>
        <v>32305764.051670924</v>
      </c>
      <c r="S37" s="6">
        <f>'D1'!S38*'C3'!S37</f>
        <v>0</v>
      </c>
      <c r="T37" s="6">
        <f>'D1'!T38*'C3'!T37</f>
        <v>0</v>
      </c>
      <c r="U37" s="6">
        <f>'D1'!U38*'C3'!U37</f>
        <v>0</v>
      </c>
      <c r="V37" s="6">
        <f>'D1'!V38*'C3'!V37</f>
        <v>0</v>
      </c>
      <c r="W37" s="6">
        <f>'D1'!W38*'C3'!W37</f>
        <v>0</v>
      </c>
      <c r="X37" s="6">
        <f>'D1'!X38*'C3'!X37</f>
        <v>11044652.999313606</v>
      </c>
      <c r="Y37" s="6">
        <f>'D1'!Y38*'C3'!Y37</f>
        <v>0</v>
      </c>
      <c r="Z37" s="6">
        <f>'D1'!Z38*'C3'!Z37</f>
        <v>13254471.020723801</v>
      </c>
      <c r="AA37" s="6">
        <f>'D1'!AA38*'C3'!AA37</f>
        <v>0</v>
      </c>
      <c r="AB37" s="6">
        <f>'D1'!AB38*'C3'!AB37</f>
        <v>0</v>
      </c>
      <c r="AC37" s="6">
        <f>'D1'!AC38*'C3'!AC37</f>
        <v>0</v>
      </c>
      <c r="AD37" s="6">
        <f>'D1'!AD38*'C3'!AD37</f>
        <v>0</v>
      </c>
      <c r="AE37" s="6">
        <f>'D1'!AE38*'C3'!AE37</f>
        <v>0</v>
      </c>
      <c r="AF37" s="6">
        <f>'D1'!AF38*'C3'!AF37</f>
        <v>0</v>
      </c>
      <c r="AG37" s="6">
        <f>'D1'!AG38*'C3'!AG37</f>
        <v>0</v>
      </c>
      <c r="AH37" s="6">
        <f>'D1'!AH38*'C3'!AH37</f>
        <v>0</v>
      </c>
      <c r="AI37" s="6">
        <f>'D1'!AI38*'C3'!AI37</f>
        <v>0</v>
      </c>
      <c r="AJ37" s="6">
        <f>'D1'!AJ38*'C3'!AJ37</f>
        <v>0</v>
      </c>
      <c r="AK37" s="6">
        <f>'D1'!AK38*'C3'!AK37</f>
        <v>0</v>
      </c>
    </row>
    <row r="38" spans="1:37" ht="15">
      <c r="A38" s="7"/>
      <c r="B38" s="7"/>
      <c r="C38" s="8" t="s">
        <v>1</v>
      </c>
      <c r="D38" s="10">
        <f>D35+D37</f>
        <v>4333956.775764986</v>
      </c>
      <c r="E38" s="10">
        <f aca="true" t="shared" si="1" ref="E38:AK38">E35+E37</f>
        <v>142420259.63033625</v>
      </c>
      <c r="F38" s="10">
        <f t="shared" si="1"/>
        <v>66347752.99721971</v>
      </c>
      <c r="G38" s="10">
        <f t="shared" si="1"/>
        <v>0</v>
      </c>
      <c r="H38" s="10">
        <f t="shared" si="1"/>
        <v>32839131.829829354</v>
      </c>
      <c r="I38" s="10">
        <f t="shared" si="1"/>
        <v>10309365.27457878</v>
      </c>
      <c r="J38" s="10">
        <f t="shared" si="1"/>
        <v>0</v>
      </c>
      <c r="K38" s="10">
        <f t="shared" si="1"/>
        <v>3933978.8135883287</v>
      </c>
      <c r="L38" s="10">
        <f t="shared" si="1"/>
        <v>0</v>
      </c>
      <c r="M38" s="10">
        <f t="shared" si="1"/>
        <v>31464635.707748428</v>
      </c>
      <c r="N38" s="10">
        <f t="shared" si="1"/>
        <v>443924451.68268925</v>
      </c>
      <c r="O38" s="10">
        <f t="shared" si="1"/>
        <v>1478392516.2840092</v>
      </c>
      <c r="P38" s="10">
        <f t="shared" si="1"/>
        <v>48529120.19108036</v>
      </c>
      <c r="Q38" s="10">
        <f t="shared" si="1"/>
        <v>684631288.7988697</v>
      </c>
      <c r="R38" s="10">
        <f t="shared" si="1"/>
        <v>162818162.646492</v>
      </c>
      <c r="S38" s="10">
        <f t="shared" si="1"/>
        <v>79393486.0286898</v>
      </c>
      <c r="T38" s="10">
        <f t="shared" si="1"/>
        <v>1040004.7812989799</v>
      </c>
      <c r="U38" s="10">
        <f t="shared" si="1"/>
        <v>22154794.290581346</v>
      </c>
      <c r="V38" s="10">
        <f t="shared" si="1"/>
        <v>7627129.228574969</v>
      </c>
      <c r="W38" s="10">
        <f t="shared" si="1"/>
        <v>21534775.778688762</v>
      </c>
      <c r="X38" s="10">
        <f t="shared" si="1"/>
        <v>47415503.03483655</v>
      </c>
      <c r="Y38" s="10">
        <f t="shared" si="1"/>
        <v>28980703.326642998</v>
      </c>
      <c r="Z38" s="10">
        <f t="shared" si="1"/>
        <v>26859309.910155095</v>
      </c>
      <c r="AA38" s="10">
        <f t="shared" si="1"/>
        <v>7630687.558153996</v>
      </c>
      <c r="AB38" s="10">
        <f t="shared" si="1"/>
        <v>499398.0440003606</v>
      </c>
      <c r="AC38" s="10">
        <f t="shared" si="1"/>
        <v>2097562.2592005003</v>
      </c>
      <c r="AD38" s="10">
        <f t="shared" si="1"/>
        <v>9275430.741518099</v>
      </c>
      <c r="AE38" s="10">
        <f t="shared" si="1"/>
        <v>1790551.0681919155</v>
      </c>
      <c r="AF38" s="10">
        <f t="shared" si="1"/>
        <v>0</v>
      </c>
      <c r="AG38" s="10">
        <f t="shared" si="1"/>
        <v>0</v>
      </c>
      <c r="AH38" s="10">
        <f t="shared" si="1"/>
        <v>0</v>
      </c>
      <c r="AI38" s="10">
        <f t="shared" si="1"/>
        <v>6814977.338889037</v>
      </c>
      <c r="AJ38" s="10">
        <f t="shared" si="1"/>
        <v>0</v>
      </c>
      <c r="AK38" s="10">
        <f t="shared" si="1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375" style="5" bestFit="1" customWidth="1"/>
    <col min="5" max="6" width="10.375" style="5" bestFit="1" customWidth="1"/>
    <col min="7" max="7" width="10.00390625" style="5" customWidth="1"/>
    <col min="8" max="8" width="9.375" style="5" bestFit="1" customWidth="1"/>
    <col min="9" max="9" width="10.375" style="5" bestFit="1" customWidth="1"/>
    <col min="10" max="10" width="11.50390625" style="5" bestFit="1" customWidth="1"/>
    <col min="11" max="11" width="9.25390625" style="5" bestFit="1" customWidth="1"/>
    <col min="12" max="12" width="10.375" style="5" customWidth="1"/>
    <col min="13" max="14" width="10.375" style="5" bestFit="1" customWidth="1"/>
    <col min="15" max="15" width="10.875" style="5" bestFit="1" customWidth="1"/>
    <col min="16" max="16" width="9.50390625" style="5" customWidth="1"/>
    <col min="17" max="18" width="10.375" style="5" bestFit="1" customWidth="1"/>
    <col min="19" max="24" width="9.375" style="5" bestFit="1" customWidth="1"/>
    <col min="25" max="25" width="10.375" style="5" bestFit="1" customWidth="1"/>
    <col min="26" max="28" width="9.375" style="5" bestFit="1" customWidth="1"/>
    <col min="29" max="33" width="9.25390625" style="5" bestFit="1" customWidth="1"/>
    <col min="34" max="34" width="10.375" style="5" bestFit="1" customWidth="1"/>
    <col min="35" max="37" width="9.25390625" style="5" bestFit="1" customWidth="1"/>
    <col min="38" max="16384" width="9.00390625" style="5" customWidth="1"/>
  </cols>
  <sheetData>
    <row r="1" spans="1:37" ht="16.5">
      <c r="A1" s="17" t="s">
        <v>267</v>
      </c>
      <c r="B1" s="1" t="s">
        <v>4</v>
      </c>
      <c r="C1" s="22" t="s">
        <v>89</v>
      </c>
      <c r="D1" s="1" t="s">
        <v>21</v>
      </c>
      <c r="E1" s="1" t="s">
        <v>22</v>
      </c>
      <c r="F1" s="1" t="s">
        <v>31</v>
      </c>
      <c r="G1" s="1" t="s">
        <v>42</v>
      </c>
      <c r="H1" s="1" t="s">
        <v>50</v>
      </c>
      <c r="I1" s="1" t="s">
        <v>51</v>
      </c>
      <c r="J1" s="1" t="s">
        <v>52</v>
      </c>
      <c r="K1" s="1" t="s">
        <v>56</v>
      </c>
      <c r="L1" s="1" t="s">
        <v>57</v>
      </c>
      <c r="M1" s="1" t="s">
        <v>23</v>
      </c>
      <c r="N1" s="1" t="s">
        <v>28</v>
      </c>
      <c r="O1" s="1" t="s">
        <v>53</v>
      </c>
      <c r="P1" s="1" t="s">
        <v>26</v>
      </c>
      <c r="Q1" s="1" t="s">
        <v>27</v>
      </c>
      <c r="R1" s="1" t="s">
        <v>24</v>
      </c>
      <c r="S1" s="1" t="s">
        <v>25</v>
      </c>
      <c r="T1" s="1" t="s">
        <v>30</v>
      </c>
      <c r="U1" s="1" t="s">
        <v>55</v>
      </c>
      <c r="V1" s="2" t="s">
        <v>13</v>
      </c>
      <c r="W1" s="2" t="s">
        <v>15</v>
      </c>
      <c r="X1" s="4" t="s">
        <v>34</v>
      </c>
      <c r="Y1" s="5" t="s">
        <v>144</v>
      </c>
      <c r="Z1" s="1" t="s">
        <v>17</v>
      </c>
      <c r="AA1" s="1" t="s">
        <v>32</v>
      </c>
      <c r="AB1" s="1" t="s">
        <v>33</v>
      </c>
      <c r="AC1" s="1" t="s">
        <v>40</v>
      </c>
      <c r="AD1" s="1" t="s">
        <v>38</v>
      </c>
      <c r="AE1" s="1" t="s">
        <v>39</v>
      </c>
      <c r="AF1" s="1" t="s">
        <v>48</v>
      </c>
      <c r="AG1" s="1" t="s">
        <v>49</v>
      </c>
      <c r="AH1" s="2" t="s">
        <v>0</v>
      </c>
      <c r="AI1" s="3" t="s">
        <v>43</v>
      </c>
      <c r="AJ1" s="1" t="s">
        <v>47</v>
      </c>
      <c r="AK1" s="1" t="s">
        <v>86</v>
      </c>
    </row>
    <row r="2" spans="1:37" ht="15">
      <c r="A2" s="1" t="s">
        <v>3</v>
      </c>
      <c r="B2" s="1" t="s">
        <v>5</v>
      </c>
      <c r="C2" s="22"/>
      <c r="D2" s="5" t="s">
        <v>46</v>
      </c>
      <c r="E2" s="5" t="s">
        <v>46</v>
      </c>
      <c r="F2" s="5" t="s">
        <v>46</v>
      </c>
      <c r="G2" s="5" t="s">
        <v>46</v>
      </c>
      <c r="H2" s="5" t="s">
        <v>46</v>
      </c>
      <c r="I2" s="5" t="s">
        <v>46</v>
      </c>
      <c r="J2" s="5" t="s">
        <v>46</v>
      </c>
      <c r="K2" s="5" t="s">
        <v>46</v>
      </c>
      <c r="L2" s="5" t="s">
        <v>46</v>
      </c>
      <c r="M2" s="5" t="s">
        <v>46</v>
      </c>
      <c r="N2" s="5" t="s">
        <v>46</v>
      </c>
      <c r="O2" s="5" t="s">
        <v>46</v>
      </c>
      <c r="P2" s="5" t="s">
        <v>46</v>
      </c>
      <c r="Q2" s="5" t="s">
        <v>46</v>
      </c>
      <c r="R2" s="5" t="s">
        <v>46</v>
      </c>
      <c r="S2" s="5" t="s">
        <v>46</v>
      </c>
      <c r="T2" s="5" t="s">
        <v>46</v>
      </c>
      <c r="U2" s="5" t="s">
        <v>46</v>
      </c>
      <c r="V2" s="5" t="s">
        <v>46</v>
      </c>
      <c r="W2" s="5" t="s">
        <v>46</v>
      </c>
      <c r="X2" s="5" t="s">
        <v>46</v>
      </c>
      <c r="Y2" s="5" t="s">
        <v>46</v>
      </c>
      <c r="Z2" s="5" t="s">
        <v>46</v>
      </c>
      <c r="AA2" s="5" t="s">
        <v>46</v>
      </c>
      <c r="AB2" s="5" t="s">
        <v>46</v>
      </c>
      <c r="AC2" s="5" t="s">
        <v>46</v>
      </c>
      <c r="AD2" s="5" t="s">
        <v>46</v>
      </c>
      <c r="AE2" s="5" t="s">
        <v>46</v>
      </c>
      <c r="AF2" s="5" t="s">
        <v>193</v>
      </c>
      <c r="AG2" s="5" t="s">
        <v>191</v>
      </c>
      <c r="AH2" s="5" t="s">
        <v>191</v>
      </c>
      <c r="AI2" s="5" t="s">
        <v>191</v>
      </c>
      <c r="AJ2" s="5" t="s">
        <v>46</v>
      </c>
      <c r="AK2" s="5" t="s">
        <v>193</v>
      </c>
    </row>
    <row r="3" spans="1:37" ht="15">
      <c r="A3" s="7">
        <v>1</v>
      </c>
      <c r="B3" s="7">
        <v>1</v>
      </c>
      <c r="C3" s="8" t="s">
        <v>228</v>
      </c>
      <c r="D3" s="9">
        <f>'D1'!D4*'C4'!D3</f>
        <v>0</v>
      </c>
      <c r="E3" s="9">
        <f>'D1'!E4*'C4'!E3</f>
        <v>0</v>
      </c>
      <c r="F3" s="9">
        <f>'D1'!F4*'C4'!F3</f>
        <v>80835.94367290179</v>
      </c>
      <c r="G3" s="9">
        <f>'D1'!G4*'C4'!G3</f>
        <v>0</v>
      </c>
      <c r="H3" s="9">
        <f>'D1'!H4*'C4'!H3</f>
        <v>0</v>
      </c>
      <c r="I3" s="9">
        <f>'D1'!I4*'C4'!I3</f>
        <v>0</v>
      </c>
      <c r="J3" s="9">
        <f>'D1'!J4*'C4'!J3</f>
        <v>0</v>
      </c>
      <c r="K3" s="9">
        <f>'D1'!K4*'C4'!K3</f>
        <v>0</v>
      </c>
      <c r="L3" s="9">
        <f>'D1'!L4*'C4'!L3</f>
        <v>0</v>
      </c>
      <c r="M3" s="9">
        <f>'D1'!M4*'C4'!M3</f>
        <v>0</v>
      </c>
      <c r="N3" s="9">
        <f>'D1'!N4*'C4'!N3</f>
        <v>64783868.582212046</v>
      </c>
      <c r="O3" s="9">
        <f>'D1'!O4*'C4'!O3</f>
        <v>71324266.97412573</v>
      </c>
      <c r="P3" s="9">
        <f>'D1'!P4*'C4'!P3</f>
        <v>149591.39168704633</v>
      </c>
      <c r="Q3" s="9">
        <f>'D1'!Q4*'C4'!Q3</f>
        <v>735771.2474252129</v>
      </c>
      <c r="R3" s="9">
        <f>'D1'!R4*'C4'!R3</f>
        <v>45486.78617761413</v>
      </c>
      <c r="S3" s="9">
        <f>'D1'!S4*'C4'!S3</f>
        <v>0</v>
      </c>
      <c r="T3" s="9">
        <f>'D1'!T4*'C4'!T3</f>
        <v>0</v>
      </c>
      <c r="U3" s="9">
        <f>'D1'!U4*'C4'!U3</f>
        <v>0</v>
      </c>
      <c r="V3" s="9">
        <f>'D1'!V4*'C4'!V3</f>
        <v>0</v>
      </c>
      <c r="W3" s="9">
        <f>'D1'!W4*'C4'!W3</f>
        <v>0</v>
      </c>
      <c r="X3" s="9">
        <f>'D1'!X4*'C4'!X3</f>
        <v>0</v>
      </c>
      <c r="Y3" s="9">
        <f>'D1'!Y4*'C4'!Y3</f>
        <v>0</v>
      </c>
      <c r="Z3" s="9">
        <f>'D1'!Z4*'C4'!Z3</f>
        <v>7.92783996543</v>
      </c>
      <c r="AA3" s="9">
        <f>'D1'!AA4*'C4'!AA3</f>
        <v>0</v>
      </c>
      <c r="AB3" s="9">
        <f>'D1'!AB4*'C4'!AB3</f>
        <v>0</v>
      </c>
      <c r="AC3" s="9">
        <f>'D1'!AC4*'C4'!AC3</f>
        <v>0</v>
      </c>
      <c r="AD3" s="9">
        <f>'D1'!AD4*'C4'!AD3</f>
        <v>0</v>
      </c>
      <c r="AE3" s="9">
        <f>'D1'!AE4*'C4'!AE3</f>
        <v>0</v>
      </c>
      <c r="AF3" s="9">
        <f>'D1'!AF4*'C4'!AF3</f>
        <v>0</v>
      </c>
      <c r="AG3" s="9">
        <f>'D1'!AG4*'C4'!AG3</f>
        <v>0</v>
      </c>
      <c r="AH3" s="9">
        <f>'D1'!AH4*'C4'!AH3</f>
        <v>0</v>
      </c>
      <c r="AI3" s="9">
        <f>'D1'!AI4*'C4'!AI3</f>
        <v>0</v>
      </c>
      <c r="AJ3" s="9">
        <f>A!AJ3*'C4'!AJ3</f>
        <v>0</v>
      </c>
      <c r="AK3" s="9">
        <f>'D1'!AK4*'C4'!AK3</f>
        <v>0</v>
      </c>
    </row>
    <row r="4" spans="1:37" ht="15">
      <c r="A4" s="5">
        <v>2</v>
      </c>
      <c r="B4" s="5">
        <v>2</v>
      </c>
      <c r="C4" s="1" t="s">
        <v>229</v>
      </c>
      <c r="D4" s="4">
        <f>'D1'!D5*'C4'!D4</f>
        <v>0</v>
      </c>
      <c r="E4" s="4">
        <f>'D1'!E5*'C4'!E4</f>
        <v>55190.606042395004</v>
      </c>
      <c r="F4" s="4">
        <f>'D1'!F5*'C4'!F4</f>
        <v>39042.02859073051</v>
      </c>
      <c r="G4" s="4">
        <f>'D1'!G5*'C4'!G4</f>
        <v>0</v>
      </c>
      <c r="H4" s="4">
        <f>'D1'!H5*'C4'!H4</f>
        <v>0</v>
      </c>
      <c r="I4" s="4">
        <f>'D1'!I5*'C4'!I4</f>
        <v>16885.45581448621</v>
      </c>
      <c r="J4" s="4">
        <f>'D1'!J5*'C4'!J4</f>
        <v>0</v>
      </c>
      <c r="K4" s="4">
        <f>'D1'!K5*'C4'!K4</f>
        <v>1133.7364728506877</v>
      </c>
      <c r="L4" s="4">
        <f>'D1'!L5*'C4'!L4</f>
        <v>0</v>
      </c>
      <c r="M4" s="4">
        <f>'D1'!M5*'C4'!M4</f>
        <v>0</v>
      </c>
      <c r="N4" s="4">
        <f>'D1'!N5*'C4'!N4</f>
        <v>301379.35276332166</v>
      </c>
      <c r="O4" s="4">
        <f>'D1'!O5*'C4'!O4</f>
        <v>884358.0825533265</v>
      </c>
      <c r="P4" s="4">
        <f>'D1'!P5*'C4'!P4</f>
        <v>4685.370828240616</v>
      </c>
      <c r="Q4" s="4">
        <f>'D1'!Q5*'C4'!Q4</f>
        <v>245430.89170021698</v>
      </c>
      <c r="R4" s="4">
        <f>'D1'!R5*'C4'!R4</f>
        <v>8535.488732620131</v>
      </c>
      <c r="S4" s="4">
        <f>'D1'!S5*'C4'!S4</f>
        <v>0</v>
      </c>
      <c r="T4" s="4">
        <f>'D1'!T5*'C4'!T4</f>
        <v>0</v>
      </c>
      <c r="U4" s="4">
        <f>'D1'!U5*'C4'!U4</f>
        <v>0</v>
      </c>
      <c r="V4" s="4">
        <f>'D1'!V5*'C4'!V4</f>
        <v>12.897563513919001</v>
      </c>
      <c r="W4" s="4">
        <f>'D1'!W5*'C4'!W4</f>
        <v>754.1765521250464</v>
      </c>
      <c r="X4" s="4">
        <f>'D1'!X5*'C4'!X4</f>
        <v>0</v>
      </c>
      <c r="Y4" s="4">
        <f>'D1'!Y5*'C4'!Y4</f>
        <v>8.64334098913017</v>
      </c>
      <c r="Z4" s="4">
        <f>'D1'!Z5*'C4'!Z4</f>
        <v>22.245999418146</v>
      </c>
      <c r="AA4" s="4">
        <f>'D1'!AA5*'C4'!AA4</f>
        <v>0</v>
      </c>
      <c r="AB4" s="4">
        <f>'D1'!AB5*'C4'!AB4</f>
        <v>0</v>
      </c>
      <c r="AC4" s="4">
        <f>'D1'!AC5*'C4'!AC4</f>
        <v>0</v>
      </c>
      <c r="AD4" s="4">
        <f>'D1'!AD5*'C4'!AD4</f>
        <v>0</v>
      </c>
      <c r="AE4" s="4">
        <f>'D1'!AE5*'C4'!AE4</f>
        <v>0</v>
      </c>
      <c r="AF4" s="4">
        <f>'D1'!AF5*'C4'!AF4</f>
        <v>0</v>
      </c>
      <c r="AG4" s="4">
        <f>'D1'!AG5*'C4'!AG4</f>
        <v>0</v>
      </c>
      <c r="AH4" s="4">
        <f>'D1'!AH5*'C4'!AH4</f>
        <v>0</v>
      </c>
      <c r="AI4" s="4">
        <f>'D1'!AI5*'C4'!AI4</f>
        <v>0</v>
      </c>
      <c r="AJ4" s="4">
        <f>A!AJ4*'C4'!AJ4</f>
        <v>0</v>
      </c>
      <c r="AK4" s="4">
        <f>'D1'!AK5*'C4'!AK4</f>
        <v>0</v>
      </c>
    </row>
    <row r="5" spans="1:37" ht="15">
      <c r="A5" s="5">
        <v>3</v>
      </c>
      <c r="B5" s="5">
        <v>3</v>
      </c>
      <c r="C5" s="1" t="s">
        <v>223</v>
      </c>
      <c r="D5" s="4">
        <f>'D1'!D6*'C4'!D5</f>
        <v>0</v>
      </c>
      <c r="E5" s="4">
        <f>'D1'!E6*'C4'!E5</f>
        <v>209600.47157322516</v>
      </c>
      <c r="F5" s="4">
        <f>'D1'!F6*'C4'!F5</f>
        <v>13423.23182458548</v>
      </c>
      <c r="G5" s="4">
        <f>'D1'!G6*'C4'!G5</f>
        <v>0</v>
      </c>
      <c r="H5" s="4">
        <f>'D1'!H6*'C4'!H5</f>
        <v>0</v>
      </c>
      <c r="I5" s="4">
        <f>'D1'!I6*'C4'!I5</f>
        <v>0</v>
      </c>
      <c r="J5" s="4">
        <f>'D1'!J6*'C4'!J5</f>
        <v>0</v>
      </c>
      <c r="K5" s="4">
        <f>'D1'!K6*'C4'!K5</f>
        <v>0</v>
      </c>
      <c r="L5" s="4">
        <f>'D1'!L6*'C4'!L5</f>
        <v>0</v>
      </c>
      <c r="M5" s="4">
        <f>'D1'!M6*'C4'!M5</f>
        <v>0</v>
      </c>
      <c r="N5" s="4">
        <f>'D1'!N6*'C4'!N5</f>
        <v>15014776.29443107</v>
      </c>
      <c r="O5" s="4">
        <f>'D1'!O6*'C4'!O5</f>
        <v>36768450.7084403</v>
      </c>
      <c r="P5" s="4">
        <f>'D1'!P6*'C4'!P5</f>
        <v>8007.926596304822</v>
      </c>
      <c r="Q5" s="4">
        <f>'D1'!Q6*'C4'!Q5</f>
        <v>122393.54823066041</v>
      </c>
      <c r="R5" s="4">
        <f>'D1'!R6*'C4'!R5</f>
        <v>3317.7166013138158</v>
      </c>
      <c r="S5" s="4">
        <f>'D1'!S6*'C4'!S5</f>
        <v>0</v>
      </c>
      <c r="T5" s="4">
        <f>'D1'!T6*'C4'!T5</f>
        <v>0</v>
      </c>
      <c r="U5" s="4">
        <f>'D1'!U6*'C4'!U5</f>
        <v>90.8354994693892</v>
      </c>
      <c r="V5" s="4">
        <f>'D1'!V6*'C4'!V5</f>
        <v>1004.0680530829775</v>
      </c>
      <c r="W5" s="4">
        <f>'D1'!W6*'C4'!W5</f>
        <v>117121.6357385574</v>
      </c>
      <c r="X5" s="4">
        <f>'D1'!X6*'C4'!X5</f>
        <v>101331.82126942395</v>
      </c>
      <c r="Y5" s="4">
        <f>'D1'!Y6*'C4'!Y5</f>
        <v>0</v>
      </c>
      <c r="Z5" s="4">
        <f>'D1'!Z6*'C4'!Z5</f>
        <v>10228.760799518026</v>
      </c>
      <c r="AA5" s="4">
        <f>'D1'!AA6*'C4'!AA5</f>
        <v>0</v>
      </c>
      <c r="AB5" s="4">
        <f>'D1'!AB6*'C4'!AB5</f>
        <v>0</v>
      </c>
      <c r="AC5" s="4">
        <f>'D1'!AC6*'C4'!AC5</f>
        <v>0</v>
      </c>
      <c r="AD5" s="4">
        <f>'D1'!AD6*'C4'!AD5</f>
        <v>0</v>
      </c>
      <c r="AE5" s="4">
        <f>'D1'!AE6*'C4'!AE5</f>
        <v>0</v>
      </c>
      <c r="AF5" s="4">
        <f>'D1'!AF6*'C4'!AF5</f>
        <v>0</v>
      </c>
      <c r="AG5" s="4">
        <f>'D1'!AG6*'C4'!AG5</f>
        <v>0</v>
      </c>
      <c r="AH5" s="4">
        <f>'D1'!AH6*'C4'!AH5</f>
        <v>0</v>
      </c>
      <c r="AI5" s="4">
        <f>'D1'!AI6*'C4'!AI5</f>
        <v>0</v>
      </c>
      <c r="AJ5" s="4">
        <f>A!AJ5*'C4'!AJ5</f>
        <v>0</v>
      </c>
      <c r="AK5" s="4">
        <f>'D1'!AK6*'C4'!AK5</f>
        <v>0</v>
      </c>
    </row>
    <row r="6" spans="1:37" ht="15">
      <c r="A6" s="5">
        <v>4</v>
      </c>
      <c r="B6" s="5">
        <v>4</v>
      </c>
      <c r="C6" s="1" t="s">
        <v>230</v>
      </c>
      <c r="D6" s="4">
        <f>'D1'!D7*'C4'!D6</f>
        <v>0</v>
      </c>
      <c r="E6" s="4">
        <f>'D1'!E7*'C4'!E6</f>
        <v>24041.662401331945</v>
      </c>
      <c r="F6" s="4">
        <f>'D1'!F7*'C4'!F6</f>
        <v>0</v>
      </c>
      <c r="G6" s="4">
        <f>'D1'!G7*'C4'!G6</f>
        <v>0</v>
      </c>
      <c r="H6" s="4">
        <f>'D1'!H7*'C4'!H6</f>
        <v>0</v>
      </c>
      <c r="I6" s="4">
        <f>'D1'!I7*'C4'!I6</f>
        <v>0</v>
      </c>
      <c r="J6" s="4">
        <f>'D1'!J7*'C4'!J6</f>
        <v>0</v>
      </c>
      <c r="K6" s="4">
        <f>'D1'!K7*'C4'!K6</f>
        <v>0</v>
      </c>
      <c r="L6" s="4">
        <f>'D1'!L7*'C4'!L6</f>
        <v>0</v>
      </c>
      <c r="M6" s="4">
        <f>'D1'!M7*'C4'!M6</f>
        <v>0</v>
      </c>
      <c r="N6" s="4">
        <f>'D1'!N7*'C4'!N6</f>
        <v>5210624.3496914795</v>
      </c>
      <c r="O6" s="4">
        <f>'D1'!O7*'C4'!O6</f>
        <v>13792092.270229938</v>
      </c>
      <c r="P6" s="4">
        <f>'D1'!P7*'C4'!P6</f>
        <v>20467.374622124895</v>
      </c>
      <c r="Q6" s="4">
        <f>'D1'!Q7*'C4'!Q6</f>
        <v>18788.056553766997</v>
      </c>
      <c r="R6" s="4">
        <f>'D1'!R7*'C4'!R6</f>
        <v>2061.2473136121253</v>
      </c>
      <c r="S6" s="4">
        <f>'D1'!S7*'C4'!S6</f>
        <v>0</v>
      </c>
      <c r="T6" s="4">
        <f>'D1'!T7*'C4'!T6</f>
        <v>0</v>
      </c>
      <c r="U6" s="4">
        <f>'D1'!U7*'C4'!U6</f>
        <v>196.8035453999492</v>
      </c>
      <c r="V6" s="4">
        <f>'D1'!V7*'C4'!V6</f>
        <v>26352.0152537903</v>
      </c>
      <c r="W6" s="4">
        <f>'D1'!W7*'C4'!W6</f>
        <v>230996.55796001686</v>
      </c>
      <c r="X6" s="4">
        <f>'D1'!X7*'C4'!X6</f>
        <v>33695.76745881522</v>
      </c>
      <c r="Y6" s="4">
        <f>'D1'!Y7*'C4'!Y6</f>
        <v>0</v>
      </c>
      <c r="Z6" s="4">
        <f>'D1'!Z7*'C4'!Z6</f>
        <v>1136.9113331158019</v>
      </c>
      <c r="AA6" s="4">
        <f>'D1'!AA7*'C4'!AA6</f>
        <v>0</v>
      </c>
      <c r="AB6" s="4">
        <f>'D1'!AB7*'C4'!AB6</f>
        <v>0</v>
      </c>
      <c r="AC6" s="4">
        <f>'D1'!AC7*'C4'!AC6</f>
        <v>0</v>
      </c>
      <c r="AD6" s="4">
        <f>'D1'!AD7*'C4'!AD6</f>
        <v>0</v>
      </c>
      <c r="AE6" s="4">
        <f>'D1'!AE7*'C4'!AE6</f>
        <v>0</v>
      </c>
      <c r="AF6" s="4">
        <f>'D1'!AF7*'C4'!AF6</f>
        <v>0</v>
      </c>
      <c r="AG6" s="4">
        <f>'D1'!AG7*'C4'!AG6</f>
        <v>0</v>
      </c>
      <c r="AH6" s="4">
        <f>'D1'!AH7*'C4'!AH6</f>
        <v>0</v>
      </c>
      <c r="AI6" s="4">
        <f>'D1'!AI7*'C4'!AI6</f>
        <v>0</v>
      </c>
      <c r="AJ6" s="4">
        <f>A!AJ6*'C4'!AJ6</f>
        <v>0</v>
      </c>
      <c r="AK6" s="4">
        <f>'D1'!AK7*'C4'!AK6</f>
        <v>0</v>
      </c>
    </row>
    <row r="7" spans="1:37" ht="15">
      <c r="A7" s="5">
        <v>5</v>
      </c>
      <c r="B7" s="5">
        <v>5</v>
      </c>
      <c r="C7" s="1" t="s">
        <v>231</v>
      </c>
      <c r="D7" s="4">
        <f>'D1'!D8*'C4'!D7</f>
        <v>0</v>
      </c>
      <c r="E7" s="4">
        <f>'D1'!E8*'C4'!E7</f>
        <v>3462981.2576857046</v>
      </c>
      <c r="F7" s="4">
        <f>'D1'!F8*'C4'!F7</f>
        <v>195179.79923064492</v>
      </c>
      <c r="G7" s="4">
        <f>'D1'!G8*'C4'!G7</f>
        <v>0</v>
      </c>
      <c r="H7" s="4">
        <f>'D1'!H8*'C4'!H7</f>
        <v>0</v>
      </c>
      <c r="I7" s="4">
        <f>'D1'!I8*'C4'!I7</f>
        <v>0</v>
      </c>
      <c r="J7" s="4">
        <f>'D1'!J8*'C4'!J7</f>
        <v>0</v>
      </c>
      <c r="K7" s="4">
        <f>'D1'!K8*'C4'!K7</f>
        <v>0</v>
      </c>
      <c r="L7" s="4">
        <f>'D1'!L8*'C4'!L7</f>
        <v>0</v>
      </c>
      <c r="M7" s="4">
        <f>'D1'!M8*'C4'!M7</f>
        <v>0</v>
      </c>
      <c r="N7" s="4">
        <f>'D1'!N8*'C4'!N7</f>
        <v>2174346.8050686494</v>
      </c>
      <c r="O7" s="4">
        <f>'D1'!O8*'C4'!O7</f>
        <v>25991259.486136295</v>
      </c>
      <c r="P7" s="4">
        <f>'D1'!P8*'C4'!P7</f>
        <v>20300.998802698505</v>
      </c>
      <c r="Q7" s="4">
        <f>'D1'!Q8*'C4'!Q7</f>
        <v>190153.51464476957</v>
      </c>
      <c r="R7" s="4">
        <f>'D1'!R8*'C4'!R7</f>
        <v>5165.22242895413</v>
      </c>
      <c r="S7" s="4">
        <f>'D1'!S8*'C4'!S7</f>
        <v>0</v>
      </c>
      <c r="T7" s="4">
        <f>'D1'!T8*'C4'!T7</f>
        <v>0</v>
      </c>
      <c r="U7" s="4">
        <f>'D1'!U8*'C4'!U7</f>
        <v>377.9859546525203</v>
      </c>
      <c r="V7" s="4">
        <f>'D1'!V8*'C4'!V7</f>
        <v>324.98140627084007</v>
      </c>
      <c r="W7" s="4">
        <f>'D1'!W8*'C4'!W7</f>
        <v>560638.8713568999</v>
      </c>
      <c r="X7" s="4">
        <f>'D1'!X8*'C4'!X7</f>
        <v>4646.448556765452</v>
      </c>
      <c r="Y7" s="4">
        <f>'D1'!Y8*'C4'!Y7</f>
        <v>26.57529520765399</v>
      </c>
      <c r="Z7" s="4">
        <f>'D1'!Z8*'C4'!Z7</f>
        <v>2280.0754910988435</v>
      </c>
      <c r="AA7" s="4">
        <f>'D1'!AA8*'C4'!AA7</f>
        <v>14876544.94390266</v>
      </c>
      <c r="AB7" s="4">
        <f>'D1'!AB8*'C4'!AB7</f>
        <v>133605.21553115375</v>
      </c>
      <c r="AC7" s="4">
        <f>'D1'!AC8*'C4'!AC7</f>
        <v>46087.153524</v>
      </c>
      <c r="AD7" s="4">
        <f>'D1'!AD8*'C4'!AD7</f>
        <v>0</v>
      </c>
      <c r="AE7" s="4">
        <f>'D1'!AE8*'C4'!AE7</f>
        <v>0</v>
      </c>
      <c r="AF7" s="4">
        <f>'D1'!AF8*'C4'!AF7</f>
        <v>0</v>
      </c>
      <c r="AG7" s="4">
        <f>'D1'!AG8*'C4'!AG7</f>
        <v>0</v>
      </c>
      <c r="AH7" s="4">
        <f>'D1'!AH8*'C4'!AH7</f>
        <v>0</v>
      </c>
      <c r="AI7" s="4">
        <f>'D1'!AI8*'C4'!AI7</f>
        <v>0</v>
      </c>
      <c r="AJ7" s="4">
        <f>A!AJ7*'C4'!AJ7</f>
        <v>0</v>
      </c>
      <c r="AK7" s="4">
        <f>'D1'!AK8*'C4'!AK7</f>
        <v>0</v>
      </c>
    </row>
    <row r="8" spans="1:37" ht="15">
      <c r="A8" s="5">
        <v>6</v>
      </c>
      <c r="B8" s="5">
        <v>6</v>
      </c>
      <c r="C8" s="1" t="s">
        <v>232</v>
      </c>
      <c r="D8" s="4">
        <f>'D1'!D9*'C4'!D8</f>
        <v>0</v>
      </c>
      <c r="E8" s="4">
        <f>'D1'!E9*'C4'!E8</f>
        <v>6490423.610115284</v>
      </c>
      <c r="F8" s="4">
        <f>'D1'!F9*'C4'!F8</f>
        <v>3245817.052486139</v>
      </c>
      <c r="G8" s="4">
        <f>'D1'!G9*'C4'!G8</f>
        <v>0</v>
      </c>
      <c r="H8" s="4">
        <f>'D1'!H9*'C4'!H8</f>
        <v>76301.34116743389</v>
      </c>
      <c r="I8" s="4">
        <f>'D1'!I9*'C4'!I8</f>
        <v>2523.8842685673835</v>
      </c>
      <c r="J8" s="4">
        <f>'D1'!J9*'C4'!J8</f>
        <v>0</v>
      </c>
      <c r="K8" s="4">
        <f>'D1'!K9*'C4'!K8</f>
        <v>169.4606103599573</v>
      </c>
      <c r="L8" s="4">
        <f>'D1'!L9*'C4'!L8</f>
        <v>0</v>
      </c>
      <c r="M8" s="4">
        <f>'D1'!M9*'C4'!M8</f>
        <v>1569.797935733664</v>
      </c>
      <c r="N8" s="4">
        <f>'D1'!N9*'C4'!N8</f>
        <v>3419827.50742179</v>
      </c>
      <c r="O8" s="4">
        <f>'D1'!O9*'C4'!O8</f>
        <v>51312429.34428485</v>
      </c>
      <c r="P8" s="4">
        <f>'D1'!P9*'C4'!P8</f>
        <v>53223.65222952627</v>
      </c>
      <c r="Q8" s="4">
        <f>'D1'!Q9*'C4'!Q8</f>
        <v>54145.04266420555</v>
      </c>
      <c r="R8" s="4">
        <f>'D1'!R9*'C4'!R8</f>
        <v>5600.381200117732</v>
      </c>
      <c r="S8" s="4">
        <f>'D1'!S9*'C4'!S8</f>
        <v>0</v>
      </c>
      <c r="T8" s="4">
        <f>'D1'!T9*'C4'!T8</f>
        <v>0</v>
      </c>
      <c r="U8" s="4">
        <f>'D1'!U9*'C4'!U8</f>
        <v>1295906.7089487016</v>
      </c>
      <c r="V8" s="4">
        <f>'D1'!V9*'C4'!V8</f>
        <v>1399083.3693594637</v>
      </c>
      <c r="W8" s="4">
        <f>'D1'!W9*'C4'!W8</f>
        <v>2942723.1164329797</v>
      </c>
      <c r="X8" s="4">
        <f>'D1'!X9*'C4'!X8</f>
        <v>77316.24039937285</v>
      </c>
      <c r="Y8" s="4">
        <f>'D1'!Y9*'C4'!Y8</f>
        <v>11928.416097791247</v>
      </c>
      <c r="Z8" s="4">
        <f>'D1'!Z9*'C4'!Z8</f>
        <v>9993.78672655433</v>
      </c>
      <c r="AA8" s="4">
        <f>'D1'!AA9*'C4'!AA8</f>
        <v>0</v>
      </c>
      <c r="AB8" s="4">
        <f>'D1'!AB9*'C4'!AB8</f>
        <v>0</v>
      </c>
      <c r="AC8" s="4">
        <f>'D1'!AC9*'C4'!AC8</f>
        <v>0</v>
      </c>
      <c r="AD8" s="4">
        <f>'D1'!AD9*'C4'!AD8</f>
        <v>0</v>
      </c>
      <c r="AE8" s="4">
        <f>'D1'!AE9*'C4'!AE8</f>
        <v>0</v>
      </c>
      <c r="AF8" s="4">
        <f>'D1'!AF9*'C4'!AF8</f>
        <v>0</v>
      </c>
      <c r="AG8" s="4">
        <f>'D1'!AG9*'C4'!AG8</f>
        <v>0</v>
      </c>
      <c r="AH8" s="4">
        <f>'D1'!AH9*'C4'!AH8</f>
        <v>0</v>
      </c>
      <c r="AI8" s="4">
        <f>'D1'!AI9*'C4'!AI8</f>
        <v>0</v>
      </c>
      <c r="AJ8" s="4">
        <f>A!AJ8*'C4'!AJ8</f>
        <v>0</v>
      </c>
      <c r="AK8" s="4">
        <f>'D1'!AK9*'C4'!AK8</f>
        <v>0</v>
      </c>
    </row>
    <row r="9" spans="1:37" ht="15">
      <c r="A9" s="5">
        <v>7</v>
      </c>
      <c r="B9" s="5">
        <v>7</v>
      </c>
      <c r="C9" s="1" t="s">
        <v>233</v>
      </c>
      <c r="D9" s="4">
        <f>'D1'!D10*'C4'!D9</f>
        <v>0</v>
      </c>
      <c r="E9" s="4">
        <f>'D1'!E10*'C4'!E9</f>
        <v>382903.71025005495</v>
      </c>
      <c r="F9" s="4">
        <f>'D1'!F10*'C4'!F9</f>
        <v>465670.42479789216</v>
      </c>
      <c r="G9" s="4">
        <f>'D1'!G10*'C4'!G9</f>
        <v>0</v>
      </c>
      <c r="H9" s="4">
        <f>'D1'!H10*'C4'!H9</f>
        <v>2205470.0383228655</v>
      </c>
      <c r="I9" s="4">
        <f>'D1'!I10*'C4'!I9</f>
        <v>3587118.726363219</v>
      </c>
      <c r="J9" s="4">
        <f>'D1'!J10*'C4'!J9</f>
        <v>0</v>
      </c>
      <c r="K9" s="4">
        <f>'D1'!K10*'C4'!K9</f>
        <v>55514.46980598351</v>
      </c>
      <c r="L9" s="4">
        <f>'D1'!L10*'C4'!L9</f>
        <v>0</v>
      </c>
      <c r="M9" s="4">
        <f>'D1'!M10*'C4'!M9</f>
        <v>0</v>
      </c>
      <c r="N9" s="4">
        <f>'D1'!N10*'C4'!N9</f>
        <v>665725.2118548115</v>
      </c>
      <c r="O9" s="4">
        <f>'D1'!O10*'C4'!O9</f>
        <v>11345988.86574065</v>
      </c>
      <c r="P9" s="4">
        <f>'D1'!P10*'C4'!P9</f>
        <v>24607.358203592597</v>
      </c>
      <c r="Q9" s="4">
        <f>'D1'!Q10*'C4'!Q9</f>
        <v>177357.84436643787</v>
      </c>
      <c r="R9" s="4">
        <f>'D1'!R10*'C4'!R9</f>
        <v>87471.99362812916</v>
      </c>
      <c r="S9" s="4">
        <f>'D1'!S10*'C4'!S9</f>
        <v>0</v>
      </c>
      <c r="T9" s="4">
        <f>'D1'!T10*'C4'!T9</f>
        <v>757574.1709577602</v>
      </c>
      <c r="U9" s="4">
        <f>'D1'!U10*'C4'!U9</f>
        <v>10379996.809097463</v>
      </c>
      <c r="V9" s="4">
        <f>'D1'!V10*'C4'!V9</f>
        <v>38588.72429632539</v>
      </c>
      <c r="W9" s="4">
        <f>'D1'!W10*'C4'!W9</f>
        <v>2791621.798271467</v>
      </c>
      <c r="X9" s="4">
        <f>'D1'!X10*'C4'!X9</f>
        <v>9858.433080316783</v>
      </c>
      <c r="Y9" s="4">
        <f>'D1'!Y10*'C4'!Y9</f>
        <v>66.80961311549596</v>
      </c>
      <c r="Z9" s="4">
        <f>'D1'!Z10*'C4'!Z9</f>
        <v>4.756703979258001</v>
      </c>
      <c r="AA9" s="4">
        <f>'D1'!AA10*'C4'!AA9</f>
        <v>0</v>
      </c>
      <c r="AB9" s="4">
        <f>'D1'!AB10*'C4'!AB9</f>
        <v>0</v>
      </c>
      <c r="AC9" s="4">
        <f>'D1'!AC10*'C4'!AC9</f>
        <v>0</v>
      </c>
      <c r="AD9" s="4">
        <f>'D1'!AD10*'C4'!AD9</f>
        <v>0</v>
      </c>
      <c r="AE9" s="4">
        <f>'D1'!AE10*'C4'!AE9</f>
        <v>0</v>
      </c>
      <c r="AF9" s="4">
        <f>'D1'!AF10*'C4'!AF9</f>
        <v>0</v>
      </c>
      <c r="AG9" s="4">
        <f>'D1'!AG10*'C4'!AG9</f>
        <v>0</v>
      </c>
      <c r="AH9" s="4">
        <f>'D1'!AH10*'C4'!AH9</f>
        <v>0</v>
      </c>
      <c r="AI9" s="4">
        <f>'D1'!AI10*'C4'!AI9</f>
        <v>0</v>
      </c>
      <c r="AJ9" s="4">
        <f>A!AJ9*'C4'!AJ9</f>
        <v>0</v>
      </c>
      <c r="AK9" s="4">
        <f>'D1'!AK10*'C4'!AK9</f>
        <v>0</v>
      </c>
    </row>
    <row r="10" spans="1:37" ht="15">
      <c r="A10" s="5">
        <v>8</v>
      </c>
      <c r="B10" s="5">
        <v>8</v>
      </c>
      <c r="C10" s="1" t="s">
        <v>234</v>
      </c>
      <c r="D10" s="4">
        <f>'D1'!D11*'C4'!D10</f>
        <v>0</v>
      </c>
      <c r="E10" s="4">
        <f>'D1'!E11*'C4'!E10</f>
        <v>1767484.3417737759</v>
      </c>
      <c r="F10" s="4">
        <f>'D1'!F11*'C4'!F10</f>
        <v>1210335.9593532863</v>
      </c>
      <c r="G10" s="4">
        <f>'D1'!G11*'C4'!G10</f>
        <v>0</v>
      </c>
      <c r="H10" s="4">
        <f>'D1'!H11*'C4'!H10</f>
        <v>17092.186984423286</v>
      </c>
      <c r="I10" s="4">
        <f>'D1'!I11*'C4'!I10</f>
        <v>0</v>
      </c>
      <c r="J10" s="4">
        <f>'D1'!J11*'C4'!J10</f>
        <v>0</v>
      </c>
      <c r="K10" s="4">
        <f>'D1'!K11*'C4'!K10</f>
        <v>0</v>
      </c>
      <c r="L10" s="4">
        <f>'D1'!L11*'C4'!L10</f>
        <v>0</v>
      </c>
      <c r="M10" s="4">
        <f>'D1'!M11*'C4'!M10</f>
        <v>0</v>
      </c>
      <c r="N10" s="4">
        <f>'D1'!N11*'C4'!N10</f>
        <v>3884569.484049793</v>
      </c>
      <c r="O10" s="4">
        <f>'D1'!O11*'C4'!O10</f>
        <v>21400348.44257883</v>
      </c>
      <c r="P10" s="4">
        <f>'D1'!P11*'C4'!P10</f>
        <v>66082.3690230596</v>
      </c>
      <c r="Q10" s="4">
        <f>'D1'!Q11*'C4'!Q10</f>
        <v>517112.48251439596</v>
      </c>
      <c r="R10" s="4">
        <f>'D1'!R11*'C4'!R10</f>
        <v>7053.469037069734</v>
      </c>
      <c r="S10" s="4">
        <f>'D1'!S11*'C4'!S10</f>
        <v>0</v>
      </c>
      <c r="T10" s="4">
        <f>'D1'!T11*'C4'!T10</f>
        <v>0</v>
      </c>
      <c r="U10" s="4">
        <f>'D1'!U11*'C4'!U10</f>
        <v>6963.421160865543</v>
      </c>
      <c r="V10" s="4">
        <f>'D1'!V11*'C4'!V10</f>
        <v>45276.676103330254</v>
      </c>
      <c r="W10" s="4">
        <f>'D1'!W11*'C4'!W10</f>
        <v>3839357.4684035415</v>
      </c>
      <c r="X10" s="4">
        <f>'D1'!X11*'C4'!X10</f>
        <v>74872.33534245707</v>
      </c>
      <c r="Y10" s="4">
        <f>'D1'!Y11*'C4'!Y10</f>
        <v>454.17161861235115</v>
      </c>
      <c r="Z10" s="4">
        <f>'D1'!Z11*'C4'!Z10</f>
        <v>7573.525762674924</v>
      </c>
      <c r="AA10" s="4">
        <f>'D1'!AA11*'C4'!AA10</f>
        <v>0</v>
      </c>
      <c r="AB10" s="4">
        <f>'D1'!AB11*'C4'!AB10</f>
        <v>0</v>
      </c>
      <c r="AC10" s="4">
        <f>'D1'!AC11*'C4'!AC10</f>
        <v>420727.29505650006</v>
      </c>
      <c r="AD10" s="4">
        <f>'D1'!AD11*'C4'!AD10</f>
        <v>0</v>
      </c>
      <c r="AE10" s="4">
        <f>'D1'!AE11*'C4'!AE10</f>
        <v>0</v>
      </c>
      <c r="AF10" s="4">
        <f>'D1'!AF11*'C4'!AF10</f>
        <v>0</v>
      </c>
      <c r="AG10" s="4">
        <f>'D1'!AG11*'C4'!AG10</f>
        <v>0</v>
      </c>
      <c r="AH10" s="4">
        <f>'D1'!AH11*'C4'!AH10</f>
        <v>0</v>
      </c>
      <c r="AI10" s="4">
        <f>'D1'!AI11*'C4'!AI10</f>
        <v>0</v>
      </c>
      <c r="AJ10" s="4">
        <f>A!AJ10*'C4'!AJ10</f>
        <v>0</v>
      </c>
      <c r="AK10" s="4">
        <f>'D1'!AK11*'C4'!AK10</f>
        <v>0</v>
      </c>
    </row>
    <row r="11" spans="1:37" ht="15">
      <c r="A11" s="5">
        <v>9</v>
      </c>
      <c r="B11" s="5">
        <v>9</v>
      </c>
      <c r="C11" s="1" t="s">
        <v>235</v>
      </c>
      <c r="D11" s="4">
        <f>'D1'!D12*'C4'!D11</f>
        <v>3002099.6944097644</v>
      </c>
      <c r="E11" s="4">
        <f>'D1'!E12*'C4'!E11</f>
        <v>1962921.0718156723</v>
      </c>
      <c r="F11" s="4">
        <f>'D1'!F12*'C4'!F11</f>
        <v>36216664.830370605</v>
      </c>
      <c r="G11" s="4">
        <f>'D1'!G12*'C4'!G11</f>
        <v>0</v>
      </c>
      <c r="H11" s="4">
        <f>'D1'!H12*'C4'!H11</f>
        <v>1318123.3684589553</v>
      </c>
      <c r="I11" s="4">
        <f>'D1'!I12*'C4'!I11</f>
        <v>9204405.533393074</v>
      </c>
      <c r="J11" s="4">
        <f>'D1'!J12*'C4'!J11</f>
        <v>0</v>
      </c>
      <c r="K11" s="4">
        <f>'D1'!K12*'C4'!K11</f>
        <v>348745.87116732326</v>
      </c>
      <c r="L11" s="4">
        <f>'D1'!L12*'C4'!L11</f>
        <v>0</v>
      </c>
      <c r="M11" s="4">
        <f>'D1'!M12*'C4'!M11</f>
        <v>0</v>
      </c>
      <c r="N11" s="4">
        <f>'D1'!N12*'C4'!N11</f>
        <v>4129762.191851091</v>
      </c>
      <c r="O11" s="4">
        <f>'D1'!O12*'C4'!O11</f>
        <v>6175970.762953766</v>
      </c>
      <c r="P11" s="4">
        <f>'D1'!P12*'C4'!P11</f>
        <v>32019.375691618843</v>
      </c>
      <c r="Q11" s="4">
        <f>'D1'!Q12*'C4'!Q11</f>
        <v>16204.595273566338</v>
      </c>
      <c r="R11" s="4">
        <f>'D1'!R12*'C4'!R11</f>
        <v>1261.7833025462935</v>
      </c>
      <c r="S11" s="4">
        <f>'D1'!S12*'C4'!S11</f>
        <v>0</v>
      </c>
      <c r="T11" s="4">
        <f>'D1'!T12*'C4'!T11</f>
        <v>0</v>
      </c>
      <c r="U11" s="4">
        <f>'D1'!U12*'C4'!U11</f>
        <v>57.947584630727206</v>
      </c>
      <c r="V11" s="4">
        <f>'D1'!V12*'C4'!V11</f>
        <v>66524.76010317965</v>
      </c>
      <c r="W11" s="4">
        <f>'D1'!W12*'C4'!W11</f>
        <v>544268.9839086552</v>
      </c>
      <c r="X11" s="4">
        <f>'D1'!X12*'C4'!X11</f>
        <v>13722.886497926154</v>
      </c>
      <c r="Y11" s="4">
        <f>'D1'!Y12*'C4'!Y11</f>
        <v>381.7363047513878</v>
      </c>
      <c r="Z11" s="4">
        <f>'D1'!Z12*'C4'!Z11</f>
        <v>2310.2457371824876</v>
      </c>
      <c r="AA11" s="4">
        <f>'D1'!AA12*'C4'!AA11</f>
        <v>0</v>
      </c>
      <c r="AB11" s="4">
        <f>'D1'!AB12*'C4'!AB11</f>
        <v>0</v>
      </c>
      <c r="AC11" s="4">
        <f>'D1'!AC12*'C4'!AC11</f>
        <v>0</v>
      </c>
      <c r="AD11" s="4">
        <f>'D1'!AD12*'C4'!AD11</f>
        <v>0</v>
      </c>
      <c r="AE11" s="4">
        <f>'D1'!AE12*'C4'!AE11</f>
        <v>0</v>
      </c>
      <c r="AF11" s="4">
        <f>'D1'!AF12*'C4'!AF11</f>
        <v>0</v>
      </c>
      <c r="AG11" s="4">
        <f>'D1'!AG12*'C4'!AG11</f>
        <v>0</v>
      </c>
      <c r="AH11" s="4">
        <f>'D1'!AH12*'C4'!AH11</f>
        <v>0</v>
      </c>
      <c r="AI11" s="4">
        <f>'D1'!AI12*'C4'!AI11</f>
        <v>0</v>
      </c>
      <c r="AJ11" s="4">
        <f>A!AJ11*'C4'!AJ11</f>
        <v>0</v>
      </c>
      <c r="AK11" s="4">
        <f>'D1'!AK12*'C4'!AK11</f>
        <v>0</v>
      </c>
    </row>
    <row r="12" spans="1:37" ht="15">
      <c r="A12" s="5">
        <v>10</v>
      </c>
      <c r="B12" s="5">
        <v>10</v>
      </c>
      <c r="C12" s="1" t="s">
        <v>236</v>
      </c>
      <c r="D12" s="4">
        <f>'D1'!D13*'C4'!D12</f>
        <v>0</v>
      </c>
      <c r="E12" s="4">
        <f>'D1'!E13*'C4'!E12</f>
        <v>192528.41214433333</v>
      </c>
      <c r="F12" s="4">
        <f>'D1'!F13*'C4'!F12</f>
        <v>1317285.58131599</v>
      </c>
      <c r="G12" s="4">
        <f>'D1'!G13*'C4'!G12</f>
        <v>0</v>
      </c>
      <c r="H12" s="4">
        <f>'D1'!H13*'C4'!H12</f>
        <v>40185.95858200364</v>
      </c>
      <c r="I12" s="4">
        <f>'D1'!I13*'C4'!I12</f>
        <v>0</v>
      </c>
      <c r="J12" s="4">
        <f>'D1'!J13*'C4'!J12</f>
        <v>0</v>
      </c>
      <c r="K12" s="4">
        <f>'D1'!K13*'C4'!K12</f>
        <v>0</v>
      </c>
      <c r="L12" s="4">
        <f>'D1'!L13*'C4'!L12</f>
        <v>0</v>
      </c>
      <c r="M12" s="4">
        <f>'D1'!M13*'C4'!M12</f>
        <v>0</v>
      </c>
      <c r="N12" s="4">
        <f>'D1'!N13*'C4'!N12</f>
        <v>2363379.3391201748</v>
      </c>
      <c r="O12" s="4">
        <f>'D1'!O13*'C4'!O12</f>
        <v>7231586.58853874</v>
      </c>
      <c r="P12" s="4">
        <f>'D1'!P13*'C4'!P12</f>
        <v>13703.530433396912</v>
      </c>
      <c r="Q12" s="4">
        <f>'D1'!Q13*'C4'!Q12</f>
        <v>18955.73312724156</v>
      </c>
      <c r="R12" s="4">
        <f>'D1'!R13*'C4'!R12</f>
        <v>1976.8135221923212</v>
      </c>
      <c r="S12" s="4">
        <f>'D1'!S13*'C4'!S12</f>
        <v>0</v>
      </c>
      <c r="T12" s="4">
        <f>'D1'!T13*'C4'!T12</f>
        <v>0</v>
      </c>
      <c r="U12" s="4">
        <f>'D1'!U13*'C4'!U12</f>
        <v>4867.508417307973</v>
      </c>
      <c r="V12" s="4">
        <f>'D1'!V13*'C4'!V12</f>
        <v>186886.76491099258</v>
      </c>
      <c r="W12" s="4">
        <f>'D1'!W13*'C4'!W12</f>
        <v>40695.88362453492</v>
      </c>
      <c r="X12" s="4">
        <f>'D1'!X13*'C4'!X12</f>
        <v>7357.642081206978</v>
      </c>
      <c r="Y12" s="4">
        <f>'D1'!Y13*'C4'!Y12</f>
        <v>732.431795658968</v>
      </c>
      <c r="Z12" s="4">
        <f>'D1'!Z13*'C4'!Z12</f>
        <v>4900.603017524879</v>
      </c>
      <c r="AA12" s="4">
        <f>'D1'!AA13*'C4'!AA12</f>
        <v>0</v>
      </c>
      <c r="AB12" s="4">
        <f>'D1'!AB13*'C4'!AB12</f>
        <v>0</v>
      </c>
      <c r="AC12" s="4">
        <f>'D1'!AC13*'C4'!AC12</f>
        <v>14516.930143800004</v>
      </c>
      <c r="AD12" s="4">
        <f>'D1'!AD13*'C4'!AD12</f>
        <v>0</v>
      </c>
      <c r="AE12" s="4">
        <f>'D1'!AE13*'C4'!AE12</f>
        <v>0</v>
      </c>
      <c r="AF12" s="4">
        <f>'D1'!AF13*'C4'!AF12</f>
        <v>0</v>
      </c>
      <c r="AG12" s="4">
        <f>'D1'!AG13*'C4'!AG12</f>
        <v>0</v>
      </c>
      <c r="AH12" s="4">
        <f>'D1'!AH13*'C4'!AH12</f>
        <v>0</v>
      </c>
      <c r="AI12" s="4">
        <f>'D1'!AI13*'C4'!AI12</f>
        <v>0</v>
      </c>
      <c r="AJ12" s="4">
        <f>A!AJ12*'C4'!AJ12</f>
        <v>5279376.140940157</v>
      </c>
      <c r="AK12" s="4">
        <f>'D1'!AK13*'C4'!AK12</f>
        <v>0</v>
      </c>
    </row>
    <row r="13" spans="1:37" ht="15">
      <c r="A13" s="5">
        <v>11</v>
      </c>
      <c r="B13" s="5">
        <v>11</v>
      </c>
      <c r="C13" s="1" t="s">
        <v>237</v>
      </c>
      <c r="D13" s="4">
        <f>'D1'!D14*'C4'!D13</f>
        <v>0</v>
      </c>
      <c r="E13" s="4">
        <f>'D1'!E14*'C4'!E13</f>
        <v>6027.603748975925</v>
      </c>
      <c r="F13" s="4">
        <f>'D1'!F14*'C4'!F13</f>
        <v>1087665.2678772642</v>
      </c>
      <c r="G13" s="4">
        <f>'D1'!G14*'C4'!G13</f>
        <v>0</v>
      </c>
      <c r="H13" s="4">
        <f>'D1'!H14*'C4'!H13</f>
        <v>0</v>
      </c>
      <c r="I13" s="4">
        <f>'D1'!I14*'C4'!I13</f>
        <v>0</v>
      </c>
      <c r="J13" s="4">
        <f>'D1'!J14*'C4'!J13</f>
        <v>0</v>
      </c>
      <c r="K13" s="4">
        <f>'D1'!K14*'C4'!K13</f>
        <v>0</v>
      </c>
      <c r="L13" s="4">
        <f>'D1'!L14*'C4'!L13</f>
        <v>0</v>
      </c>
      <c r="M13" s="4">
        <f>'D1'!M14*'C4'!M13</f>
        <v>0</v>
      </c>
      <c r="N13" s="4">
        <f>'D1'!N14*'C4'!N13</f>
        <v>1453695.320686194</v>
      </c>
      <c r="O13" s="4">
        <f>'D1'!O14*'C4'!O13</f>
        <v>432310.71233892546</v>
      </c>
      <c r="P13" s="4">
        <f>'D1'!P14*'C4'!P13</f>
        <v>30896.03947247974</v>
      </c>
      <c r="Q13" s="4">
        <f>'D1'!Q14*'C4'!Q13</f>
        <v>113268.63050379782</v>
      </c>
      <c r="R13" s="4">
        <f>'D1'!R14*'C4'!R13</f>
        <v>8386.105870877402</v>
      </c>
      <c r="S13" s="4">
        <f>'D1'!S14*'C4'!S13</f>
        <v>0</v>
      </c>
      <c r="T13" s="4">
        <f>'D1'!T14*'C4'!T13</f>
        <v>0</v>
      </c>
      <c r="U13" s="4">
        <f>'D1'!U14*'C4'!U13</f>
        <v>1076.2459552352127</v>
      </c>
      <c r="V13" s="4">
        <f>'D1'!V14*'C4'!V13</f>
        <v>30647.745567012644</v>
      </c>
      <c r="W13" s="4">
        <f>'D1'!W14*'C4'!W13</f>
        <v>10.53151691659872</v>
      </c>
      <c r="X13" s="4">
        <f>'D1'!X14*'C4'!X13</f>
        <v>16150.63628826886</v>
      </c>
      <c r="Y13" s="4">
        <f>'D1'!Y14*'C4'!Y13</f>
        <v>0</v>
      </c>
      <c r="Z13" s="4">
        <f>'D1'!Z14*'C4'!Z13</f>
        <v>14285.851857378066</v>
      </c>
      <c r="AA13" s="4">
        <f>'D1'!AA14*'C4'!AA13</f>
        <v>0</v>
      </c>
      <c r="AB13" s="4">
        <f>'D1'!AB14*'C4'!AB13</f>
        <v>0</v>
      </c>
      <c r="AC13" s="4">
        <f>'D1'!AC14*'C4'!AC13</f>
        <v>0</v>
      </c>
      <c r="AD13" s="4">
        <f>'D1'!AD14*'C4'!AD13</f>
        <v>0</v>
      </c>
      <c r="AE13" s="4">
        <f>'D1'!AE14*'C4'!AE13</f>
        <v>0</v>
      </c>
      <c r="AF13" s="4">
        <f>'D1'!AF14*'C4'!AF13</f>
        <v>0</v>
      </c>
      <c r="AG13" s="4">
        <f>'D1'!AG14*'C4'!AG13</f>
        <v>0</v>
      </c>
      <c r="AH13" s="4">
        <f>'D1'!AH14*'C4'!AH13</f>
        <v>0</v>
      </c>
      <c r="AI13" s="4">
        <f>'D1'!AI14*'C4'!AI13</f>
        <v>0</v>
      </c>
      <c r="AJ13" s="4">
        <f>A!AJ13*'C4'!AJ13</f>
        <v>0</v>
      </c>
      <c r="AK13" s="4">
        <f>'D1'!AK14*'C4'!AK13</f>
        <v>0</v>
      </c>
    </row>
    <row r="14" spans="1:37" ht="15">
      <c r="A14" s="5">
        <v>12</v>
      </c>
      <c r="B14" s="5">
        <v>12</v>
      </c>
      <c r="C14" s="1" t="s">
        <v>238</v>
      </c>
      <c r="D14" s="4">
        <f>'D1'!D15*'C4'!D14</f>
        <v>0</v>
      </c>
      <c r="E14" s="4">
        <f>'D1'!E15*'C4'!E14</f>
        <v>0</v>
      </c>
      <c r="F14" s="4">
        <f>'D1'!F15*'C4'!F14</f>
        <v>684012.638423635</v>
      </c>
      <c r="G14" s="4">
        <f>'D1'!G15*'C4'!G14</f>
        <v>0</v>
      </c>
      <c r="H14" s="4">
        <f>'D1'!H15*'C4'!H14</f>
        <v>0</v>
      </c>
      <c r="I14" s="4">
        <f>'D1'!I15*'C4'!I14</f>
        <v>0</v>
      </c>
      <c r="J14" s="4">
        <f>'D1'!J15*'C4'!J14</f>
        <v>0</v>
      </c>
      <c r="K14" s="4">
        <f>'D1'!K15*'C4'!K14</f>
        <v>0</v>
      </c>
      <c r="L14" s="4">
        <f>'D1'!L15*'C4'!L14</f>
        <v>0</v>
      </c>
      <c r="M14" s="4">
        <f>'D1'!M15*'C4'!M14</f>
        <v>0</v>
      </c>
      <c r="N14" s="4">
        <f>'D1'!N15*'C4'!N14</f>
        <v>2715285.082561598</v>
      </c>
      <c r="O14" s="4">
        <f>'D1'!O15*'C4'!O14</f>
        <v>289591.3064892049</v>
      </c>
      <c r="P14" s="4">
        <f>'D1'!P15*'C4'!P14</f>
        <v>42810.67977919831</v>
      </c>
      <c r="Q14" s="4">
        <f>'D1'!Q15*'C4'!Q14</f>
        <v>179678.90400549446</v>
      </c>
      <c r="R14" s="4">
        <f>'D1'!R15*'C4'!R14</f>
        <v>15339.789518087366</v>
      </c>
      <c r="S14" s="4">
        <f>'D1'!S15*'C4'!S14</f>
        <v>0</v>
      </c>
      <c r="T14" s="4">
        <f>'D1'!T15*'C4'!T14</f>
        <v>0</v>
      </c>
      <c r="U14" s="4">
        <f>'D1'!U15*'C4'!U14</f>
        <v>14411.551719457204</v>
      </c>
      <c r="V14" s="4">
        <f>'D1'!V15*'C4'!V14</f>
        <v>97543.62458705528</v>
      </c>
      <c r="W14" s="4">
        <f>'D1'!W15*'C4'!W14</f>
        <v>7937.288003245202</v>
      </c>
      <c r="X14" s="4">
        <f>'D1'!X15*'C4'!X14</f>
        <v>21728.451448117576</v>
      </c>
      <c r="Y14" s="4">
        <f>'D1'!Y15*'C4'!Y14</f>
        <v>0</v>
      </c>
      <c r="Z14" s="4">
        <f>'D1'!Z15*'C4'!Z14</f>
        <v>3029.78471381663</v>
      </c>
      <c r="AA14" s="4">
        <f>'D1'!AA15*'C4'!AA14</f>
        <v>0</v>
      </c>
      <c r="AB14" s="4">
        <f>'D1'!AB15*'C4'!AB14</f>
        <v>0</v>
      </c>
      <c r="AC14" s="4">
        <f>'D1'!AC15*'C4'!AC14</f>
        <v>0</v>
      </c>
      <c r="AD14" s="4">
        <f>'D1'!AD15*'C4'!AD14</f>
        <v>0</v>
      </c>
      <c r="AE14" s="4">
        <f>'D1'!AE15*'C4'!AE14</f>
        <v>0</v>
      </c>
      <c r="AF14" s="4">
        <f>'D1'!AF15*'C4'!AF14</f>
        <v>0</v>
      </c>
      <c r="AG14" s="4">
        <f>'D1'!AG15*'C4'!AG14</f>
        <v>0</v>
      </c>
      <c r="AH14" s="4">
        <f>'D1'!AH15*'C4'!AH14</f>
        <v>0</v>
      </c>
      <c r="AI14" s="4">
        <f>'D1'!AI15*'C4'!AI14</f>
        <v>0</v>
      </c>
      <c r="AJ14" s="4">
        <f>A!AJ14*'C4'!AJ14</f>
        <v>0</v>
      </c>
      <c r="AK14" s="4">
        <f>'D1'!AK15*'C4'!AK14</f>
        <v>0</v>
      </c>
    </row>
    <row r="15" spans="1:37" ht="15">
      <c r="A15" s="5">
        <v>13</v>
      </c>
      <c r="B15" s="5">
        <v>13</v>
      </c>
      <c r="C15" s="1" t="s">
        <v>239</v>
      </c>
      <c r="D15" s="4">
        <f>'D1'!D16*'C4'!D15</f>
        <v>0</v>
      </c>
      <c r="E15" s="4">
        <f>'D1'!E16*'C4'!E15</f>
        <v>0</v>
      </c>
      <c r="F15" s="4">
        <f>'D1'!F16*'C4'!F15</f>
        <v>253225.47270545704</v>
      </c>
      <c r="G15" s="4">
        <f>'D1'!G16*'C4'!G15</f>
        <v>0</v>
      </c>
      <c r="H15" s="4">
        <f>'D1'!H16*'C4'!H15</f>
        <v>0</v>
      </c>
      <c r="I15" s="4">
        <f>'D1'!I16*'C4'!I15</f>
        <v>0</v>
      </c>
      <c r="J15" s="4">
        <f>'D1'!J16*'C4'!J15</f>
        <v>0</v>
      </c>
      <c r="K15" s="4">
        <f>'D1'!K16*'C4'!K15</f>
        <v>0</v>
      </c>
      <c r="L15" s="4">
        <f>'D1'!L16*'C4'!L15</f>
        <v>0</v>
      </c>
      <c r="M15" s="4">
        <f>'D1'!M16*'C4'!M15</f>
        <v>0</v>
      </c>
      <c r="N15" s="4">
        <f>'D1'!N16*'C4'!N15</f>
        <v>3772617.1354236337</v>
      </c>
      <c r="O15" s="4">
        <f>'D1'!O16*'C4'!O15</f>
        <v>289646.4953440063</v>
      </c>
      <c r="P15" s="4">
        <f>'D1'!P16*'C4'!P15</f>
        <v>67082.43628619495</v>
      </c>
      <c r="Q15" s="4">
        <f>'D1'!Q16*'C4'!Q15</f>
        <v>73610.01575533283</v>
      </c>
      <c r="R15" s="4">
        <f>'D1'!R16*'C4'!R15</f>
        <v>17688.584079401895</v>
      </c>
      <c r="S15" s="4">
        <f>'D1'!S16*'C4'!S15</f>
        <v>0</v>
      </c>
      <c r="T15" s="4">
        <f>'D1'!T16*'C4'!T15</f>
        <v>0</v>
      </c>
      <c r="U15" s="4">
        <f>'D1'!U16*'C4'!U15</f>
        <v>79.95387231132088</v>
      </c>
      <c r="V15" s="4">
        <f>'D1'!V16*'C4'!V15</f>
        <v>296.1321854551103</v>
      </c>
      <c r="W15" s="4">
        <f>'D1'!W16*'C4'!W15</f>
        <v>0</v>
      </c>
      <c r="X15" s="4">
        <f>'D1'!X16*'C4'!X15</f>
        <v>17604.444984048194</v>
      </c>
      <c r="Y15" s="4">
        <f>'D1'!Y16*'C4'!Y15</f>
        <v>34.125194164049994</v>
      </c>
      <c r="Z15" s="4">
        <f>'D1'!Z16*'C4'!Z15</f>
        <v>5185.872368200061</v>
      </c>
      <c r="AA15" s="4">
        <f>'D1'!AA16*'C4'!AA15</f>
        <v>0</v>
      </c>
      <c r="AB15" s="4">
        <f>'D1'!AB16*'C4'!AB15</f>
        <v>0</v>
      </c>
      <c r="AC15" s="4">
        <f>'D1'!AC16*'C4'!AC15</f>
        <v>0</v>
      </c>
      <c r="AD15" s="4">
        <f>'D1'!AD16*'C4'!AD15</f>
        <v>0</v>
      </c>
      <c r="AE15" s="4">
        <f>'D1'!AE16*'C4'!AE15</f>
        <v>0</v>
      </c>
      <c r="AF15" s="4">
        <f>'D1'!AF16*'C4'!AF15</f>
        <v>0</v>
      </c>
      <c r="AG15" s="4">
        <f>'D1'!AG16*'C4'!AG15</f>
        <v>0</v>
      </c>
      <c r="AH15" s="4">
        <f>'D1'!AH16*'C4'!AH15</f>
        <v>0</v>
      </c>
      <c r="AI15" s="4">
        <f>'D1'!AI16*'C4'!AI15</f>
        <v>0</v>
      </c>
      <c r="AJ15" s="4">
        <f>A!AJ15*'C4'!AJ15</f>
        <v>0</v>
      </c>
      <c r="AK15" s="4">
        <f>'D1'!AK16*'C4'!AK15</f>
        <v>0</v>
      </c>
    </row>
    <row r="16" spans="1:37" ht="15">
      <c r="A16" s="5">
        <v>14</v>
      </c>
      <c r="B16" s="5">
        <v>14</v>
      </c>
      <c r="C16" s="1" t="s">
        <v>240</v>
      </c>
      <c r="D16" s="4">
        <f>'D1'!D17*'C4'!D16</f>
        <v>0</v>
      </c>
      <c r="E16" s="4">
        <f>'D1'!E17*'C4'!E16</f>
        <v>0</v>
      </c>
      <c r="F16" s="4">
        <f>'D1'!F17*'C4'!F16</f>
        <v>3047531.781530852</v>
      </c>
      <c r="G16" s="4">
        <f>'D1'!G17*'C4'!G16</f>
        <v>0</v>
      </c>
      <c r="H16" s="4">
        <f>'D1'!H17*'C4'!H16</f>
        <v>0</v>
      </c>
      <c r="I16" s="4">
        <f>'D1'!I17*'C4'!I16</f>
        <v>0</v>
      </c>
      <c r="J16" s="4">
        <f>'D1'!J17*'C4'!J16</f>
        <v>0</v>
      </c>
      <c r="K16" s="4">
        <f>'D1'!K17*'C4'!K16</f>
        <v>0</v>
      </c>
      <c r="L16" s="4">
        <f>'D1'!L17*'C4'!L16</f>
        <v>0</v>
      </c>
      <c r="M16" s="4">
        <f>'D1'!M17*'C4'!M16</f>
        <v>0</v>
      </c>
      <c r="N16" s="4">
        <f>'D1'!N17*'C4'!N16</f>
        <v>1714877.9079559986</v>
      </c>
      <c r="O16" s="4">
        <f>'D1'!O17*'C4'!O16</f>
        <v>2099118.4085348905</v>
      </c>
      <c r="P16" s="4">
        <f>'D1'!P17*'C4'!P16</f>
        <v>41570.89228160937</v>
      </c>
      <c r="Q16" s="4">
        <f>'D1'!Q17*'C4'!Q16</f>
        <v>152879.63338572066</v>
      </c>
      <c r="R16" s="4">
        <f>'D1'!R17*'C4'!R16</f>
        <v>81026.32701222521</v>
      </c>
      <c r="S16" s="4">
        <f>'D1'!S17*'C4'!S16</f>
        <v>0</v>
      </c>
      <c r="T16" s="4">
        <f>'D1'!T17*'C4'!T16</f>
        <v>0</v>
      </c>
      <c r="U16" s="4">
        <f>'D1'!U17*'C4'!U16</f>
        <v>1262.594674866454</v>
      </c>
      <c r="V16" s="4">
        <f>'D1'!V17*'C4'!V16</f>
        <v>1230.271941849812</v>
      </c>
      <c r="W16" s="4">
        <f>'D1'!W17*'C4'!W16</f>
        <v>1570.309997799944</v>
      </c>
      <c r="X16" s="4">
        <f>'D1'!X17*'C4'!X16</f>
        <v>6763.6855962306</v>
      </c>
      <c r="Y16" s="4">
        <f>'D1'!Y17*'C4'!Y16</f>
        <v>1378.4802931813424</v>
      </c>
      <c r="Z16" s="4">
        <f>'D1'!Z17*'C4'!Z16</f>
        <v>6428.928795279757</v>
      </c>
      <c r="AA16" s="4">
        <f>'D1'!AA17*'C4'!AA16</f>
        <v>0</v>
      </c>
      <c r="AB16" s="4">
        <f>'D1'!AB17*'C4'!AB16</f>
        <v>0</v>
      </c>
      <c r="AC16" s="4">
        <f>'D1'!AC17*'C4'!AC16</f>
        <v>0</v>
      </c>
      <c r="AD16" s="4">
        <f>'D1'!AD17*'C4'!AD16</f>
        <v>0</v>
      </c>
      <c r="AE16" s="4">
        <f>'D1'!AE17*'C4'!AE16</f>
        <v>0</v>
      </c>
      <c r="AF16" s="4">
        <f>'D1'!AF17*'C4'!AF16</f>
        <v>0</v>
      </c>
      <c r="AG16" s="4">
        <f>'D1'!AG17*'C4'!AG16</f>
        <v>0</v>
      </c>
      <c r="AH16" s="4">
        <f>'D1'!AH17*'C4'!AH16</f>
        <v>0</v>
      </c>
      <c r="AI16" s="4">
        <f>'D1'!AI17*'C4'!AI16</f>
        <v>0</v>
      </c>
      <c r="AJ16" s="4">
        <f>A!AJ16*'C4'!AJ16</f>
        <v>0</v>
      </c>
      <c r="AK16" s="4">
        <f>'D1'!AK17*'C4'!AK16</f>
        <v>0</v>
      </c>
    </row>
    <row r="17" spans="1:37" ht="15">
      <c r="A17" s="5">
        <v>15</v>
      </c>
      <c r="B17" s="5">
        <v>15</v>
      </c>
      <c r="C17" s="1" t="s">
        <v>224</v>
      </c>
      <c r="D17" s="4">
        <f>'D1'!D18*'C4'!D17</f>
        <v>0</v>
      </c>
      <c r="E17" s="4">
        <f>'D1'!E18*'C4'!E17</f>
        <v>0</v>
      </c>
      <c r="F17" s="4">
        <f>'D1'!F18*'C4'!F17</f>
        <v>57153.51120245921</v>
      </c>
      <c r="G17" s="4">
        <f>'D1'!G18*'C4'!G17</f>
        <v>0</v>
      </c>
      <c r="H17" s="4">
        <f>'D1'!H18*'C4'!H17</f>
        <v>0</v>
      </c>
      <c r="I17" s="4">
        <f>'D1'!I18*'C4'!I17</f>
        <v>0</v>
      </c>
      <c r="J17" s="4">
        <f>'D1'!J18*'C4'!J17</f>
        <v>0</v>
      </c>
      <c r="K17" s="4">
        <f>'D1'!K18*'C4'!K17</f>
        <v>0</v>
      </c>
      <c r="L17" s="4">
        <f>'D1'!L18*'C4'!L17</f>
        <v>0</v>
      </c>
      <c r="M17" s="4">
        <f>'D1'!M18*'C4'!M17</f>
        <v>0</v>
      </c>
      <c r="N17" s="4">
        <f>'D1'!N18*'C4'!N17</f>
        <v>301826.49239117384</v>
      </c>
      <c r="O17" s="4">
        <f>'D1'!O18*'C4'!O17</f>
        <v>40531.37221878978</v>
      </c>
      <c r="P17" s="4">
        <f>'D1'!P18*'C4'!P17</f>
        <v>5566.600990940212</v>
      </c>
      <c r="Q17" s="4">
        <f>'D1'!Q18*'C4'!Q17</f>
        <v>4212.615148404126</v>
      </c>
      <c r="R17" s="4">
        <f>'D1'!R18*'C4'!R17</f>
        <v>3428.130020862789</v>
      </c>
      <c r="S17" s="4">
        <f>'D1'!S18*'C4'!S17</f>
        <v>0</v>
      </c>
      <c r="T17" s="4">
        <f>'D1'!T18*'C4'!T17</f>
        <v>0</v>
      </c>
      <c r="U17" s="4">
        <f>'D1'!U18*'C4'!U17</f>
        <v>0.2565756676499546</v>
      </c>
      <c r="V17" s="4">
        <f>'D1'!V18*'C4'!V17</f>
        <v>1279.8874742538464</v>
      </c>
      <c r="W17" s="4">
        <f>'D1'!W18*'C4'!W17</f>
        <v>8397.794810155916</v>
      </c>
      <c r="X17" s="4">
        <f>'D1'!X18*'C4'!X17</f>
        <v>134.10079655039604</v>
      </c>
      <c r="Y17" s="4">
        <f>'D1'!Y18*'C4'!Y17</f>
        <v>0</v>
      </c>
      <c r="Z17" s="4">
        <f>'D1'!Z18*'C4'!Z17</f>
        <v>2212.1957218771763</v>
      </c>
      <c r="AA17" s="4">
        <f>'D1'!AA18*'C4'!AA17</f>
        <v>0</v>
      </c>
      <c r="AB17" s="4">
        <f>'D1'!AB18*'C4'!AB17</f>
        <v>0</v>
      </c>
      <c r="AC17" s="4">
        <f>'D1'!AC18*'C4'!AC17</f>
        <v>0</v>
      </c>
      <c r="AD17" s="4">
        <f>'D1'!AD18*'C4'!AD17</f>
        <v>0</v>
      </c>
      <c r="AE17" s="4">
        <f>'D1'!AE18*'C4'!AE17</f>
        <v>0</v>
      </c>
      <c r="AF17" s="4">
        <f>'D1'!AF18*'C4'!AF17</f>
        <v>0</v>
      </c>
      <c r="AG17" s="4">
        <f>'D1'!AG18*'C4'!AG17</f>
        <v>0</v>
      </c>
      <c r="AH17" s="4">
        <f>'D1'!AH18*'C4'!AH17</f>
        <v>0</v>
      </c>
      <c r="AI17" s="4">
        <f>'D1'!AI18*'C4'!AI17</f>
        <v>0</v>
      </c>
      <c r="AJ17" s="4">
        <f>A!AJ17*'C4'!AJ17</f>
        <v>0</v>
      </c>
      <c r="AK17" s="4">
        <f>'D1'!AK18*'C4'!AK17</f>
        <v>0</v>
      </c>
    </row>
    <row r="18" spans="1:37" ht="15">
      <c r="A18" s="5">
        <v>16</v>
      </c>
      <c r="B18" s="5">
        <v>16</v>
      </c>
      <c r="C18" s="1" t="s">
        <v>16</v>
      </c>
      <c r="D18" s="4">
        <f>'D1'!D19*'C4'!D18</f>
        <v>0</v>
      </c>
      <c r="E18" s="4">
        <f>'D1'!E19*'C4'!E18</f>
        <v>33807.84687192672</v>
      </c>
      <c r="F18" s="4">
        <f>'D1'!F19*'C4'!F18</f>
        <v>160157.4782796148</v>
      </c>
      <c r="G18" s="4">
        <f>'D1'!G19*'C4'!G18</f>
        <v>0</v>
      </c>
      <c r="H18" s="4">
        <f>'D1'!H19*'C4'!H18</f>
        <v>1162.299106660221</v>
      </c>
      <c r="I18" s="4">
        <f>'D1'!I19*'C4'!I18</f>
        <v>0</v>
      </c>
      <c r="J18" s="4">
        <f>'D1'!J19*'C4'!J18</f>
        <v>0</v>
      </c>
      <c r="K18" s="4">
        <f>'D1'!K19*'C4'!K18</f>
        <v>0</v>
      </c>
      <c r="L18" s="4">
        <f>'D1'!L19*'C4'!L18</f>
        <v>0</v>
      </c>
      <c r="M18" s="4">
        <f>'D1'!M19*'C4'!M18</f>
        <v>0</v>
      </c>
      <c r="N18" s="4">
        <f>'D1'!N19*'C4'!N18</f>
        <v>3392761.236697666</v>
      </c>
      <c r="O18" s="4">
        <f>'D1'!O19*'C4'!O18</f>
        <v>12016993.917213235</v>
      </c>
      <c r="P18" s="4">
        <f>'D1'!P19*'C4'!P18</f>
        <v>26659.250645574466</v>
      </c>
      <c r="Q18" s="4">
        <f>'D1'!Q19*'C4'!Q18</f>
        <v>151507.16958061408</v>
      </c>
      <c r="R18" s="4">
        <f>'D1'!R19*'C4'!R18</f>
        <v>5438.598970404262</v>
      </c>
      <c r="S18" s="4">
        <f>'D1'!S19*'C4'!S18</f>
        <v>0</v>
      </c>
      <c r="T18" s="4">
        <f>'D1'!T19*'C4'!T18</f>
        <v>0</v>
      </c>
      <c r="U18" s="4">
        <f>'D1'!U19*'C4'!U18</f>
        <v>18766.866402588395</v>
      </c>
      <c r="V18" s="4">
        <f>'D1'!V19*'C4'!V18</f>
        <v>73919.25705127389</v>
      </c>
      <c r="W18" s="4">
        <f>'D1'!W19*'C4'!W18</f>
        <v>642948.9156242198</v>
      </c>
      <c r="X18" s="4">
        <f>'D1'!X19*'C4'!X18</f>
        <v>21262.464156232665</v>
      </c>
      <c r="Y18" s="4">
        <f>'D1'!Y19*'C4'!Y18</f>
        <v>0</v>
      </c>
      <c r="Z18" s="4">
        <f>'D1'!Z19*'C4'!Z18</f>
        <v>9660.155234839249</v>
      </c>
      <c r="AA18" s="4">
        <f>'D1'!AA19*'C4'!AA18</f>
        <v>0</v>
      </c>
      <c r="AB18" s="4">
        <f>'D1'!AB19*'C4'!AB18</f>
        <v>0</v>
      </c>
      <c r="AC18" s="4">
        <f>'D1'!AC19*'C4'!AC18</f>
        <v>0</v>
      </c>
      <c r="AD18" s="4">
        <f>'D1'!AD19*'C4'!AD18</f>
        <v>0</v>
      </c>
      <c r="AE18" s="4">
        <f>'D1'!AE19*'C4'!AE18</f>
        <v>0</v>
      </c>
      <c r="AF18" s="4">
        <f>'D1'!AF19*'C4'!AF18</f>
        <v>0</v>
      </c>
      <c r="AG18" s="4">
        <f>'D1'!AG19*'C4'!AG18</f>
        <v>0</v>
      </c>
      <c r="AH18" s="4">
        <f>'D1'!AH19*'C4'!AH18</f>
        <v>0</v>
      </c>
      <c r="AI18" s="4">
        <f>'D1'!AI19*'C4'!AI18</f>
        <v>0</v>
      </c>
      <c r="AJ18" s="4">
        <f>A!AJ18*'C4'!AJ18</f>
        <v>0</v>
      </c>
      <c r="AK18" s="4">
        <f>'D1'!AK19*'C4'!AK18</f>
        <v>0</v>
      </c>
    </row>
    <row r="19" spans="1:37" ht="15">
      <c r="A19" s="5">
        <v>17</v>
      </c>
      <c r="B19" s="5">
        <v>17</v>
      </c>
      <c r="C19" s="1" t="s">
        <v>241</v>
      </c>
      <c r="D19" s="4">
        <f>'D1'!D20*'C4'!D19</f>
        <v>0</v>
      </c>
      <c r="E19" s="4">
        <f>'D1'!E20*'C4'!E19</f>
        <v>11536.917213481884</v>
      </c>
      <c r="F19" s="4">
        <f>'D1'!F20*'C4'!F19</f>
        <v>0</v>
      </c>
      <c r="G19" s="4">
        <f>'D1'!G20*'C4'!G19</f>
        <v>0</v>
      </c>
      <c r="H19" s="4">
        <f>'D1'!H20*'C4'!H19</f>
        <v>0</v>
      </c>
      <c r="I19" s="4">
        <f>'D1'!I20*'C4'!I19</f>
        <v>0</v>
      </c>
      <c r="J19" s="4">
        <f>'D1'!J20*'C4'!J19</f>
        <v>0</v>
      </c>
      <c r="K19" s="4">
        <f>'D1'!K20*'C4'!K19</f>
        <v>0</v>
      </c>
      <c r="L19" s="4">
        <f>'D1'!L20*'C4'!L19</f>
        <v>0</v>
      </c>
      <c r="M19" s="4">
        <f>'D1'!M20*'C4'!M19</f>
        <v>0</v>
      </c>
      <c r="N19" s="4">
        <f>'D1'!N20*'C4'!N19</f>
        <v>4073876.31580927</v>
      </c>
      <c r="O19" s="4">
        <f>'D1'!O20*'C4'!O19</f>
        <v>1362185.5469881985</v>
      </c>
      <c r="P19" s="4">
        <f>'D1'!P20*'C4'!P19</f>
        <v>248564.18013828917</v>
      </c>
      <c r="Q19" s="4">
        <f>'D1'!Q20*'C4'!Q19</f>
        <v>5445011.0523871565</v>
      </c>
      <c r="R19" s="4">
        <f>'D1'!R20*'C4'!R19</f>
        <v>153396.12384259215</v>
      </c>
      <c r="S19" s="4">
        <f>'D1'!S20*'C4'!S19</f>
        <v>0</v>
      </c>
      <c r="T19" s="4">
        <f>'D1'!T20*'C4'!T19</f>
        <v>0</v>
      </c>
      <c r="U19" s="4">
        <f>'D1'!U20*'C4'!U19</f>
        <v>0</v>
      </c>
      <c r="V19" s="4">
        <f>'D1'!V20*'C4'!V19</f>
        <v>0</v>
      </c>
      <c r="W19" s="4">
        <f>'D1'!W20*'C4'!W19</f>
        <v>0</v>
      </c>
      <c r="X19" s="4">
        <f>'D1'!X20*'C4'!X19</f>
        <v>562.4847215005825</v>
      </c>
      <c r="Y19" s="4">
        <f>'D1'!Y20*'C4'!Y19</f>
        <v>0</v>
      </c>
      <c r="Z19" s="4">
        <f>'D1'!Z20*'C4'!Z19</f>
        <v>32911.00724523958</v>
      </c>
      <c r="AA19" s="4">
        <f>'D1'!AA20*'C4'!AA19</f>
        <v>0</v>
      </c>
      <c r="AB19" s="4">
        <f>'D1'!AB20*'C4'!AB19</f>
        <v>0</v>
      </c>
      <c r="AC19" s="4">
        <f>'D1'!AC20*'C4'!AC19</f>
        <v>0</v>
      </c>
      <c r="AD19" s="4">
        <f>'D1'!AD20*'C4'!AD19</f>
        <v>0</v>
      </c>
      <c r="AE19" s="4">
        <f>'D1'!AE20*'C4'!AE19</f>
        <v>0</v>
      </c>
      <c r="AF19" s="4">
        <f>'D1'!AF20*'C4'!AF19</f>
        <v>0</v>
      </c>
      <c r="AG19" s="4">
        <f>'D1'!AG20*'C4'!AG19</f>
        <v>0</v>
      </c>
      <c r="AH19" s="4">
        <f>'D1'!AH20*'C4'!AH19</f>
        <v>0</v>
      </c>
      <c r="AI19" s="4">
        <f>'D1'!AI20*'C4'!AI19</f>
        <v>0</v>
      </c>
      <c r="AJ19" s="4">
        <f>A!AJ19*'C4'!AJ19</f>
        <v>0</v>
      </c>
      <c r="AK19" s="4">
        <f>'D1'!AK20*'C4'!AK19</f>
        <v>0</v>
      </c>
    </row>
    <row r="20" spans="1:37" ht="15">
      <c r="A20" s="5">
        <v>18</v>
      </c>
      <c r="B20" s="5">
        <v>18</v>
      </c>
      <c r="C20" s="1" t="s">
        <v>242</v>
      </c>
      <c r="D20" s="4">
        <f>'D1'!D21*'C4'!D20</f>
        <v>1492142.1248958765</v>
      </c>
      <c r="E20" s="4">
        <f>'D1'!E21*'C4'!E20</f>
        <v>43420521.54528273</v>
      </c>
      <c r="F20" s="4">
        <f>'D1'!F21*'C4'!F20</f>
        <v>270000.7984585467</v>
      </c>
      <c r="G20" s="4">
        <f>'D1'!G21*'C4'!G20</f>
        <v>0</v>
      </c>
      <c r="H20" s="4">
        <f>'D1'!H21*'C4'!H20</f>
        <v>168300.59043527357</v>
      </c>
      <c r="I20" s="4">
        <f>'D1'!I21*'C4'!I20</f>
        <v>1465270.2439223947</v>
      </c>
      <c r="J20" s="4">
        <f>'D1'!J21*'C4'!J20</f>
        <v>0</v>
      </c>
      <c r="K20" s="4">
        <f>'D1'!K21*'C4'!K20</f>
        <v>76463.78705513968</v>
      </c>
      <c r="L20" s="4">
        <f>'D1'!L21*'C4'!L20</f>
        <v>0</v>
      </c>
      <c r="M20" s="4">
        <f>'D1'!M21*'C4'!M20</f>
        <v>35047807.34725764</v>
      </c>
      <c r="N20" s="4">
        <f>'D1'!N21*'C4'!N20</f>
        <v>2360135.274109343</v>
      </c>
      <c r="O20" s="4">
        <f>'D1'!O21*'C4'!O20</f>
        <v>164264210.91512161</v>
      </c>
      <c r="P20" s="4">
        <f>'D1'!P21*'C4'!P20</f>
        <v>1751.6305715917233</v>
      </c>
      <c r="Q20" s="4">
        <f>'D1'!Q21*'C4'!Q20</f>
        <v>544853.9762594474</v>
      </c>
      <c r="R20" s="4">
        <f>'D1'!R21*'C4'!R20</f>
        <v>0</v>
      </c>
      <c r="S20" s="4">
        <f>'D1'!S21*'C4'!S20</f>
        <v>0</v>
      </c>
      <c r="T20" s="4">
        <f>'D1'!T21*'C4'!T20</f>
        <v>555059.5592308</v>
      </c>
      <c r="U20" s="4">
        <f>'D1'!U21*'C4'!U20</f>
        <v>0</v>
      </c>
      <c r="V20" s="4">
        <f>'D1'!V21*'C4'!V20</f>
        <v>0</v>
      </c>
      <c r="W20" s="4">
        <f>'D1'!W21*'C4'!W20</f>
        <v>0</v>
      </c>
      <c r="X20" s="4">
        <f>'D1'!X21*'C4'!X20</f>
        <v>2901.110968381183</v>
      </c>
      <c r="Y20" s="4">
        <f>'D1'!Y21*'C4'!Y20</f>
        <v>330751.5325651764</v>
      </c>
      <c r="Z20" s="4">
        <f>'D1'!Z21*'C4'!Z20</f>
        <v>12568.999007650136</v>
      </c>
      <c r="AA20" s="4">
        <f>'D1'!AA21*'C4'!AA20</f>
        <v>0</v>
      </c>
      <c r="AB20" s="4">
        <f>'D1'!AB21*'C4'!AB20</f>
        <v>0</v>
      </c>
      <c r="AC20" s="4">
        <f>'D1'!AC21*'C4'!AC20</f>
        <v>396934.02</v>
      </c>
      <c r="AD20" s="4">
        <f>'D1'!AD21*'C4'!AD20</f>
        <v>0</v>
      </c>
      <c r="AE20" s="4">
        <f>'D1'!AE21*'C4'!AE20</f>
        <v>0</v>
      </c>
      <c r="AF20" s="4">
        <f>'D1'!AF21*'C4'!AF20</f>
        <v>0</v>
      </c>
      <c r="AG20" s="4">
        <f>'D1'!AG21*'C4'!AG20</f>
        <v>0</v>
      </c>
      <c r="AH20" s="4">
        <f>'D1'!AH21*'C4'!AH20</f>
        <v>0</v>
      </c>
      <c r="AI20" s="4">
        <f>'D1'!AI21*'C4'!AI20</f>
        <v>0</v>
      </c>
      <c r="AJ20" s="4">
        <f>A!AJ20*'C4'!AJ20</f>
        <v>0</v>
      </c>
      <c r="AK20" s="4">
        <f>'D1'!AK21*'C4'!AK20</f>
        <v>0</v>
      </c>
    </row>
    <row r="21" spans="1:37" ht="15">
      <c r="A21" s="5">
        <v>19</v>
      </c>
      <c r="B21" s="5">
        <v>19</v>
      </c>
      <c r="C21" s="1" t="s">
        <v>243</v>
      </c>
      <c r="D21" s="4">
        <f>'D1'!D22*'C4'!D21</f>
        <v>0</v>
      </c>
      <c r="E21" s="4">
        <f>'D1'!E22*'C4'!E21</f>
        <v>14474.644393152535</v>
      </c>
      <c r="F21" s="4">
        <f>'D1'!F22*'C4'!F21</f>
        <v>0</v>
      </c>
      <c r="G21" s="4">
        <f>'D1'!G22*'C4'!G21</f>
        <v>0</v>
      </c>
      <c r="H21" s="4">
        <f>'D1'!H22*'C4'!H21</f>
        <v>0</v>
      </c>
      <c r="I21" s="4">
        <f>'D1'!I22*'C4'!I21</f>
        <v>0</v>
      </c>
      <c r="J21" s="4">
        <f>'D1'!J22*'C4'!J21</f>
        <v>0</v>
      </c>
      <c r="K21" s="4">
        <f>'D1'!K22*'C4'!K21</f>
        <v>0</v>
      </c>
      <c r="L21" s="4">
        <f>'D1'!L22*'C4'!L21</f>
        <v>0</v>
      </c>
      <c r="M21" s="4">
        <f>'D1'!M22*'C4'!M21</f>
        <v>0</v>
      </c>
      <c r="N21" s="4">
        <f>'D1'!N22*'C4'!N21</f>
        <v>11803914.553999098</v>
      </c>
      <c r="O21" s="4">
        <f>'D1'!O22*'C4'!O21</f>
        <v>2859184.6920801643</v>
      </c>
      <c r="P21" s="4">
        <f>'D1'!P22*'C4'!P21</f>
        <v>448841.4745192755</v>
      </c>
      <c r="Q21" s="4">
        <f>'D1'!Q22*'C4'!Q21</f>
        <v>165722.41686517966</v>
      </c>
      <c r="R21" s="4">
        <f>'D1'!R22*'C4'!R21</f>
        <v>4613.155331209262</v>
      </c>
      <c r="S21" s="4">
        <f>'D1'!S22*'C4'!S21</f>
        <v>0</v>
      </c>
      <c r="T21" s="4">
        <f>'D1'!T22*'C4'!T21</f>
        <v>0</v>
      </c>
      <c r="U21" s="4">
        <f>'D1'!U22*'C4'!U21</f>
        <v>0</v>
      </c>
      <c r="V21" s="4">
        <f>'D1'!V22*'C4'!V21</f>
        <v>0</v>
      </c>
      <c r="W21" s="4">
        <f>'D1'!W22*'C4'!W21</f>
        <v>0</v>
      </c>
      <c r="X21" s="4">
        <f>'D1'!X22*'C4'!X21</f>
        <v>58.19135208797222</v>
      </c>
      <c r="Y21" s="4">
        <f>'D1'!Y22*'C4'!Y21</f>
        <v>0</v>
      </c>
      <c r="Z21" s="4">
        <f>'D1'!Z22*'C4'!Z21</f>
        <v>691.7937245045841</v>
      </c>
      <c r="AA21" s="4">
        <f>'D1'!AA22*'C4'!AA21</f>
        <v>0</v>
      </c>
      <c r="AB21" s="4">
        <f>'D1'!AB22*'C4'!AB21</f>
        <v>0</v>
      </c>
      <c r="AC21" s="4">
        <f>'D1'!AC22*'C4'!AC21</f>
        <v>0</v>
      </c>
      <c r="AD21" s="4">
        <f>'D1'!AD22*'C4'!AD21</f>
        <v>0</v>
      </c>
      <c r="AE21" s="4">
        <f>'D1'!AE22*'C4'!AE21</f>
        <v>0</v>
      </c>
      <c r="AF21" s="4">
        <f>'D1'!AF22*'C4'!AF21</f>
        <v>0</v>
      </c>
      <c r="AG21" s="4">
        <f>'D1'!AG22*'C4'!AG21</f>
        <v>0</v>
      </c>
      <c r="AH21" s="4">
        <f>'D1'!AH22*'C4'!AH21</f>
        <v>0</v>
      </c>
      <c r="AI21" s="4">
        <f>'D1'!AI22*'C4'!AI21</f>
        <v>0</v>
      </c>
      <c r="AJ21" s="4">
        <f>A!AJ21*'C4'!AJ21</f>
        <v>0</v>
      </c>
      <c r="AK21" s="4">
        <f>'D1'!AK22*'C4'!AK21</f>
        <v>0</v>
      </c>
    </row>
    <row r="22" spans="1:37" ht="15">
      <c r="A22" s="5">
        <v>20</v>
      </c>
      <c r="B22" s="5">
        <v>20</v>
      </c>
      <c r="C22" s="1" t="s">
        <v>225</v>
      </c>
      <c r="D22" s="4">
        <f>'D1'!D23*'C4'!D22</f>
        <v>0</v>
      </c>
      <c r="E22" s="4">
        <f>'D1'!E23*'C4'!E22</f>
        <v>0</v>
      </c>
      <c r="F22" s="4">
        <f>'D1'!F23*'C4'!F22</f>
        <v>0</v>
      </c>
      <c r="G22" s="4">
        <f>'D1'!G23*'C4'!G22</f>
        <v>0</v>
      </c>
      <c r="H22" s="4">
        <f>'D1'!H23*'C4'!H22</f>
        <v>0</v>
      </c>
      <c r="I22" s="4">
        <f>'D1'!I23*'C4'!I22</f>
        <v>0</v>
      </c>
      <c r="J22" s="4">
        <f>'D1'!J23*'C4'!J22</f>
        <v>0</v>
      </c>
      <c r="K22" s="4">
        <f>'D1'!K23*'C4'!K22</f>
        <v>0</v>
      </c>
      <c r="L22" s="4">
        <f>'D1'!L23*'C4'!L22</f>
        <v>0</v>
      </c>
      <c r="M22" s="4">
        <f>'D1'!M23*'C4'!M22</f>
        <v>0</v>
      </c>
      <c r="N22" s="4">
        <f>'D1'!N23*'C4'!N22</f>
        <v>29677790.1438591</v>
      </c>
      <c r="O22" s="4">
        <f>'D1'!O23*'C4'!O22</f>
        <v>0</v>
      </c>
      <c r="P22" s="4">
        <f>'D1'!P23*'C4'!P22</f>
        <v>194278.6144710203</v>
      </c>
      <c r="Q22" s="4">
        <f>'D1'!Q23*'C4'!Q22</f>
        <v>168463.2043130849</v>
      </c>
      <c r="R22" s="4">
        <f>'D1'!R23*'C4'!R22</f>
        <v>1457.2209596089156</v>
      </c>
      <c r="S22" s="4">
        <f>'D1'!S23*'C4'!S22</f>
        <v>0</v>
      </c>
      <c r="T22" s="4">
        <f>'D1'!T23*'C4'!T22</f>
        <v>0</v>
      </c>
      <c r="U22" s="4">
        <f>'D1'!U23*'C4'!U22</f>
        <v>0</v>
      </c>
      <c r="V22" s="4">
        <f>'D1'!V23*'C4'!V22</f>
        <v>0</v>
      </c>
      <c r="W22" s="4">
        <f>'D1'!W23*'C4'!W22</f>
        <v>0</v>
      </c>
      <c r="X22" s="4">
        <f>'D1'!X23*'C4'!X22</f>
        <v>6.386855716972561</v>
      </c>
      <c r="Y22" s="4">
        <f>'D1'!Y23*'C4'!Y22</f>
        <v>0</v>
      </c>
      <c r="Z22" s="4">
        <f>'D1'!Z23*'C4'!Z22</f>
        <v>3089.73166896</v>
      </c>
      <c r="AA22" s="4">
        <f>'D1'!AA23*'C4'!AA22</f>
        <v>0</v>
      </c>
      <c r="AB22" s="4">
        <f>'D1'!AB23*'C4'!AB22</f>
        <v>0</v>
      </c>
      <c r="AC22" s="4">
        <f>'D1'!AC23*'C4'!AC22</f>
        <v>0</v>
      </c>
      <c r="AD22" s="4">
        <f>'D1'!AD23*'C4'!AD22</f>
        <v>0</v>
      </c>
      <c r="AE22" s="4">
        <f>'D1'!AE23*'C4'!AE22</f>
        <v>0</v>
      </c>
      <c r="AF22" s="4">
        <f>'D1'!AF23*'C4'!AF22</f>
        <v>0</v>
      </c>
      <c r="AG22" s="4">
        <f>'D1'!AG23*'C4'!AG22</f>
        <v>0</v>
      </c>
      <c r="AH22" s="4">
        <f>'D1'!AH23*'C4'!AH22</f>
        <v>0</v>
      </c>
      <c r="AI22" s="4">
        <f>'D1'!AI23*'C4'!AI22</f>
        <v>0</v>
      </c>
      <c r="AJ22" s="4">
        <f>A!AJ22*'C4'!AJ22</f>
        <v>0</v>
      </c>
      <c r="AK22" s="4">
        <f>'D1'!AK23*'C4'!AK22</f>
        <v>0</v>
      </c>
    </row>
    <row r="23" spans="1:37" ht="15">
      <c r="A23" s="5">
        <v>21</v>
      </c>
      <c r="B23" s="5">
        <v>21</v>
      </c>
      <c r="C23" s="1" t="s">
        <v>226</v>
      </c>
      <c r="D23" s="4">
        <f>'D1'!D24*'C4'!D23</f>
        <v>0</v>
      </c>
      <c r="E23" s="4">
        <f>'D1'!E24*'C4'!E23</f>
        <v>0</v>
      </c>
      <c r="F23" s="4">
        <f>'D1'!F24*'C4'!F23</f>
        <v>0</v>
      </c>
      <c r="G23" s="4">
        <f>'D1'!G24*'C4'!G23</f>
        <v>0</v>
      </c>
      <c r="H23" s="4">
        <f>'D1'!H24*'C4'!H23</f>
        <v>0</v>
      </c>
      <c r="I23" s="4">
        <f>'D1'!I24*'C4'!I23</f>
        <v>0</v>
      </c>
      <c r="J23" s="4">
        <f>'D1'!J24*'C4'!J23</f>
        <v>0</v>
      </c>
      <c r="K23" s="4">
        <f>'D1'!K24*'C4'!K23</f>
        <v>0</v>
      </c>
      <c r="L23" s="4">
        <f>'D1'!L24*'C4'!L23</f>
        <v>0</v>
      </c>
      <c r="M23" s="4">
        <f>'D1'!M24*'C4'!M23</f>
        <v>0</v>
      </c>
      <c r="N23" s="4">
        <f>'D1'!N24*'C4'!N23</f>
        <v>128919.5826455</v>
      </c>
      <c r="O23" s="4">
        <f>'D1'!O24*'C4'!O23</f>
        <v>0</v>
      </c>
      <c r="P23" s="4">
        <f>'D1'!P24*'C4'!P23</f>
        <v>6279.872030329487</v>
      </c>
      <c r="Q23" s="4">
        <f>'D1'!Q24*'C4'!Q23</f>
        <v>11370.95577896013</v>
      </c>
      <c r="R23" s="4">
        <f>'D1'!R24*'C4'!R23</f>
        <v>403.27468209598436</v>
      </c>
      <c r="S23" s="4">
        <f>'D1'!S24*'C4'!S23</f>
        <v>0</v>
      </c>
      <c r="T23" s="4">
        <f>'D1'!T24*'C4'!T23</f>
        <v>0</v>
      </c>
      <c r="U23" s="4">
        <f>'D1'!U24*'C4'!U23</f>
        <v>0</v>
      </c>
      <c r="V23" s="4">
        <f>'D1'!V24*'C4'!V23</f>
        <v>0</v>
      </c>
      <c r="W23" s="4">
        <f>'D1'!W24*'C4'!W23</f>
        <v>0</v>
      </c>
      <c r="X23" s="4">
        <f>'D1'!X24*'C4'!X23</f>
        <v>780.6156987410907</v>
      </c>
      <c r="Y23" s="4">
        <f>'D1'!Y24*'C4'!Y23</f>
        <v>0</v>
      </c>
      <c r="Z23" s="4">
        <f>'D1'!Z24*'C4'!Z23</f>
        <v>1104.9711299199998</v>
      </c>
      <c r="AA23" s="4">
        <f>'D1'!AA24*'C4'!AA23</f>
        <v>0</v>
      </c>
      <c r="AB23" s="4">
        <f>'D1'!AB24*'C4'!AB23</f>
        <v>0</v>
      </c>
      <c r="AC23" s="4">
        <f>'D1'!AC24*'C4'!AC23</f>
        <v>0</v>
      </c>
      <c r="AD23" s="4">
        <f>'D1'!AD24*'C4'!AD23</f>
        <v>0</v>
      </c>
      <c r="AE23" s="4">
        <f>'D1'!AE24*'C4'!AE23</f>
        <v>0</v>
      </c>
      <c r="AF23" s="4">
        <f>'D1'!AF24*'C4'!AF23</f>
        <v>0</v>
      </c>
      <c r="AG23" s="4">
        <f>'D1'!AG24*'C4'!AG23</f>
        <v>0</v>
      </c>
      <c r="AH23" s="4">
        <f>'D1'!AH24*'C4'!AH23</f>
        <v>0</v>
      </c>
      <c r="AI23" s="4">
        <f>'D1'!AI24*'C4'!AI23</f>
        <v>0</v>
      </c>
      <c r="AJ23" s="4">
        <f>A!AJ23*'C4'!AJ23</f>
        <v>0</v>
      </c>
      <c r="AK23" s="4">
        <f>'D1'!AK24*'C4'!AK23</f>
        <v>0</v>
      </c>
    </row>
    <row r="24" spans="1:37" ht="15">
      <c r="A24" s="5">
        <v>22</v>
      </c>
      <c r="B24" s="5">
        <v>22</v>
      </c>
      <c r="C24" s="1" t="s">
        <v>244</v>
      </c>
      <c r="D24" s="4">
        <f>'D1'!D25*'C4'!D24</f>
        <v>0</v>
      </c>
      <c r="E24" s="4">
        <f>'D1'!E25*'C4'!E24</f>
        <v>0</v>
      </c>
      <c r="F24" s="4">
        <f>'D1'!F25*'C4'!F24</f>
        <v>0</v>
      </c>
      <c r="G24" s="4">
        <f>'D1'!G25*'C4'!G24</f>
        <v>0</v>
      </c>
      <c r="H24" s="4">
        <f>'D1'!H25*'C4'!H24</f>
        <v>0</v>
      </c>
      <c r="I24" s="4">
        <f>'D1'!I25*'C4'!I24</f>
        <v>0</v>
      </c>
      <c r="J24" s="4">
        <f>'D1'!J25*'C4'!J24</f>
        <v>0</v>
      </c>
      <c r="K24" s="4">
        <f>'D1'!K25*'C4'!K24</f>
        <v>0</v>
      </c>
      <c r="L24" s="4">
        <f>'D1'!L25*'C4'!L24</f>
        <v>0</v>
      </c>
      <c r="M24" s="4">
        <f>'D1'!M25*'C4'!M24</f>
        <v>0</v>
      </c>
      <c r="N24" s="4">
        <f>'D1'!N25*'C4'!N24</f>
        <v>2596923.5290285004</v>
      </c>
      <c r="O24" s="4">
        <f>'D1'!O25*'C4'!O24</f>
        <v>0</v>
      </c>
      <c r="P24" s="4">
        <f>'D1'!P25*'C4'!P24</f>
        <v>60940.77285695868</v>
      </c>
      <c r="Q24" s="4">
        <f>'D1'!Q25*'C4'!Q24</f>
        <v>174267.71186892033</v>
      </c>
      <c r="R24" s="4">
        <f>'D1'!R25*'C4'!R24</f>
        <v>0</v>
      </c>
      <c r="S24" s="4">
        <f>'D1'!S25*'C4'!S24</f>
        <v>0</v>
      </c>
      <c r="T24" s="4">
        <f>'D1'!T25*'C4'!T24</f>
        <v>0</v>
      </c>
      <c r="U24" s="4">
        <f>'D1'!U25*'C4'!U24</f>
        <v>0</v>
      </c>
      <c r="V24" s="4">
        <f>'D1'!V25*'C4'!V24</f>
        <v>0</v>
      </c>
      <c r="W24" s="4">
        <f>'D1'!W25*'C4'!W24</f>
        <v>0</v>
      </c>
      <c r="X24" s="4">
        <f>'D1'!X25*'C4'!X24</f>
        <v>230.63645644623134</v>
      </c>
      <c r="Y24" s="4">
        <f>'D1'!Y25*'C4'!Y24</f>
        <v>0</v>
      </c>
      <c r="Z24" s="4">
        <f>'D1'!Z25*'C4'!Z24</f>
        <v>1161.5420531999998</v>
      </c>
      <c r="AA24" s="4">
        <f>'D1'!AA25*'C4'!AA24</f>
        <v>0</v>
      </c>
      <c r="AB24" s="4">
        <f>'D1'!AB25*'C4'!AB24</f>
        <v>0</v>
      </c>
      <c r="AC24" s="4">
        <f>'D1'!AC25*'C4'!AC24</f>
        <v>0</v>
      </c>
      <c r="AD24" s="4">
        <f>'D1'!AD25*'C4'!AD24</f>
        <v>0</v>
      </c>
      <c r="AE24" s="4">
        <f>'D1'!AE25*'C4'!AE24</f>
        <v>0</v>
      </c>
      <c r="AF24" s="4">
        <f>'D1'!AF25*'C4'!AF24</f>
        <v>0</v>
      </c>
      <c r="AG24" s="4">
        <f>'D1'!AG25*'C4'!AG24</f>
        <v>0</v>
      </c>
      <c r="AH24" s="4">
        <f>'D1'!AH25*'C4'!AH24</f>
        <v>0</v>
      </c>
      <c r="AI24" s="4">
        <f>'D1'!AI25*'C4'!AI24</f>
        <v>0</v>
      </c>
      <c r="AJ24" s="4">
        <f>A!AJ24*'C4'!AJ24</f>
        <v>0</v>
      </c>
      <c r="AK24" s="4">
        <f>'D1'!AK25*'C4'!AK24</f>
        <v>0</v>
      </c>
    </row>
    <row r="25" spans="1:37" ht="15">
      <c r="A25" s="5">
        <v>23</v>
      </c>
      <c r="B25" s="5">
        <v>23</v>
      </c>
      <c r="C25" s="1" t="s">
        <v>245</v>
      </c>
      <c r="D25" s="4">
        <f>'D1'!D26*'C4'!D25</f>
        <v>0</v>
      </c>
      <c r="E25" s="4">
        <f>'D1'!E26*'C4'!E25</f>
        <v>29380.791484025667</v>
      </c>
      <c r="F25" s="4">
        <f>'D1'!F26*'C4'!F25</f>
        <v>0</v>
      </c>
      <c r="G25" s="4">
        <f>'D1'!G26*'C4'!G25</f>
        <v>0</v>
      </c>
      <c r="H25" s="4">
        <f>'D1'!H26*'C4'!H25</f>
        <v>0</v>
      </c>
      <c r="I25" s="4">
        <f>'D1'!I26*'C4'!I25</f>
        <v>0</v>
      </c>
      <c r="J25" s="4">
        <f>'D1'!J26*'C4'!J25</f>
        <v>0</v>
      </c>
      <c r="K25" s="4">
        <f>'D1'!K26*'C4'!K25</f>
        <v>0</v>
      </c>
      <c r="L25" s="4">
        <f>'D1'!L26*'C4'!L25</f>
        <v>0</v>
      </c>
      <c r="M25" s="4">
        <f>'D1'!M26*'C4'!M25</f>
        <v>0</v>
      </c>
      <c r="N25" s="4">
        <f>'D1'!N26*'C4'!N25</f>
        <v>38250591.178740844</v>
      </c>
      <c r="O25" s="4">
        <f>'D1'!O26*'C4'!O25</f>
        <v>860937831.2489222</v>
      </c>
      <c r="P25" s="4">
        <f>'D1'!P26*'C4'!P25</f>
        <v>15869.209464187747</v>
      </c>
      <c r="Q25" s="4">
        <f>'D1'!Q26*'C4'!Q25</f>
        <v>57227430.76398265</v>
      </c>
      <c r="R25" s="4">
        <f>'D1'!R26*'C4'!R25</f>
        <v>7189646.43886535</v>
      </c>
      <c r="S25" s="4">
        <f>'D1'!S26*'C4'!S25</f>
        <v>0</v>
      </c>
      <c r="T25" s="4">
        <f>'D1'!T26*'C4'!T25</f>
        <v>0</v>
      </c>
      <c r="U25" s="4">
        <f>'D1'!U26*'C4'!U25</f>
        <v>0</v>
      </c>
      <c r="V25" s="4">
        <f>'D1'!V26*'C4'!V25</f>
        <v>0</v>
      </c>
      <c r="W25" s="4">
        <f>'D1'!W26*'C4'!W25</f>
        <v>0</v>
      </c>
      <c r="X25" s="4">
        <f>'D1'!X26*'C4'!X25</f>
        <v>1719621.8493033424</v>
      </c>
      <c r="Y25" s="4">
        <f>'D1'!Y26*'C4'!Y25</f>
        <v>0</v>
      </c>
      <c r="Z25" s="4">
        <f>'D1'!Z26*'C4'!Z25</f>
        <v>8875.056224562824</v>
      </c>
      <c r="AA25" s="4">
        <f>'D1'!AA26*'C4'!AA25</f>
        <v>0</v>
      </c>
      <c r="AB25" s="4">
        <f>'D1'!AB26*'C4'!AB25</f>
        <v>0</v>
      </c>
      <c r="AC25" s="4">
        <f>'D1'!AC26*'C4'!AC25</f>
        <v>0</v>
      </c>
      <c r="AD25" s="4">
        <f>'D1'!AD26*'C4'!AD25</f>
        <v>0</v>
      </c>
      <c r="AE25" s="4">
        <f>'D1'!AE26*'C4'!AE25</f>
        <v>0</v>
      </c>
      <c r="AF25" s="4">
        <f>'D1'!AF26*'C4'!AF25</f>
        <v>0</v>
      </c>
      <c r="AG25" s="4">
        <f>'D1'!AG26*'C4'!AG25</f>
        <v>0</v>
      </c>
      <c r="AH25" s="4">
        <f>'D1'!AH26*'C4'!AH25</f>
        <v>0</v>
      </c>
      <c r="AI25" s="4">
        <f>'D1'!AI26*'C4'!AI25</f>
        <v>0</v>
      </c>
      <c r="AJ25" s="4">
        <f>A!AJ25*'C4'!AJ25</f>
        <v>0</v>
      </c>
      <c r="AK25" s="4">
        <f>'D1'!AK26*'C4'!AK25</f>
        <v>0</v>
      </c>
    </row>
    <row r="26" spans="1:37" ht="15">
      <c r="A26" s="5">
        <v>24</v>
      </c>
      <c r="B26" s="5">
        <v>24</v>
      </c>
      <c r="C26" s="1" t="s">
        <v>246</v>
      </c>
      <c r="D26" s="4">
        <f>'D1'!D27*'C4'!D26</f>
        <v>0</v>
      </c>
      <c r="E26" s="4">
        <f>'D1'!E27*'C4'!E26</f>
        <v>0</v>
      </c>
      <c r="F26" s="4">
        <f>'D1'!F27*'C4'!F26</f>
        <v>0</v>
      </c>
      <c r="G26" s="4">
        <f>'D1'!G27*'C4'!G26</f>
        <v>0</v>
      </c>
      <c r="H26" s="4">
        <f>'D1'!H27*'C4'!H26</f>
        <v>0</v>
      </c>
      <c r="I26" s="4">
        <f>'D1'!I27*'C4'!I26</f>
        <v>0</v>
      </c>
      <c r="J26" s="4">
        <f>'D1'!J27*'C4'!J26</f>
        <v>0</v>
      </c>
      <c r="K26" s="4">
        <f>'D1'!K27*'C4'!K26</f>
        <v>0</v>
      </c>
      <c r="L26" s="4">
        <f>'D1'!L27*'C4'!L26</f>
        <v>0</v>
      </c>
      <c r="M26" s="4">
        <f>'D1'!M27*'C4'!M26</f>
        <v>0</v>
      </c>
      <c r="N26" s="4">
        <f>'D1'!N27*'C4'!N26</f>
        <v>1173267.2344797056</v>
      </c>
      <c r="O26" s="4">
        <f>'D1'!O27*'C4'!O26</f>
        <v>0</v>
      </c>
      <c r="P26" s="4">
        <f>'D1'!P27*'C4'!P26</f>
        <v>2512.5697671605926</v>
      </c>
      <c r="Q26" s="4">
        <f>'D1'!Q27*'C4'!Q26</f>
        <v>0</v>
      </c>
      <c r="R26" s="4">
        <f>'D1'!R27*'C4'!R26</f>
        <v>43047.653363941325</v>
      </c>
      <c r="S26" s="4">
        <f>'D1'!S27*'C4'!S26</f>
        <v>0</v>
      </c>
      <c r="T26" s="4">
        <f>'D1'!T27*'C4'!T26</f>
        <v>0</v>
      </c>
      <c r="U26" s="4">
        <f>'D1'!U27*'C4'!U26</f>
        <v>0</v>
      </c>
      <c r="V26" s="4">
        <f>'D1'!V27*'C4'!V26</f>
        <v>0</v>
      </c>
      <c r="W26" s="4">
        <f>'D1'!W27*'C4'!W26</f>
        <v>0</v>
      </c>
      <c r="X26" s="4">
        <f>'D1'!X27*'C4'!X26</f>
        <v>111.56587198821785</v>
      </c>
      <c r="Y26" s="4">
        <f>'D1'!Y27*'C4'!Y26</f>
        <v>0</v>
      </c>
      <c r="Z26" s="4">
        <f>'D1'!Z27*'C4'!Z26</f>
        <v>2725.91114566914</v>
      </c>
      <c r="AA26" s="4">
        <f>'D1'!AA27*'C4'!AA26</f>
        <v>0</v>
      </c>
      <c r="AB26" s="4">
        <f>'D1'!AB27*'C4'!AB26</f>
        <v>0</v>
      </c>
      <c r="AC26" s="4">
        <f>'D1'!AC27*'C4'!AC26</f>
        <v>0</v>
      </c>
      <c r="AD26" s="4">
        <f>'D1'!AD27*'C4'!AD26</f>
        <v>0</v>
      </c>
      <c r="AE26" s="4">
        <f>'D1'!AE27*'C4'!AE26</f>
        <v>0</v>
      </c>
      <c r="AF26" s="4">
        <f>'D1'!AF27*'C4'!AF26</f>
        <v>0</v>
      </c>
      <c r="AG26" s="4">
        <f>'D1'!AG27*'C4'!AG26</f>
        <v>0</v>
      </c>
      <c r="AH26" s="4">
        <f>'D1'!AH27*'C4'!AH26</f>
        <v>0</v>
      </c>
      <c r="AI26" s="4">
        <f>'D1'!AI27*'C4'!AI26</f>
        <v>0</v>
      </c>
      <c r="AJ26" s="4">
        <f>A!AJ26*'C4'!AJ26</f>
        <v>0</v>
      </c>
      <c r="AK26" s="4">
        <f>'D1'!AK27*'C4'!AK26</f>
        <v>0</v>
      </c>
    </row>
    <row r="27" spans="1:37" ht="15">
      <c r="A27" s="5">
        <v>25</v>
      </c>
      <c r="B27" s="5">
        <v>25</v>
      </c>
      <c r="C27" s="1" t="s">
        <v>227</v>
      </c>
      <c r="D27" s="4">
        <f>'D1'!D28*'C4'!D27</f>
        <v>0</v>
      </c>
      <c r="E27" s="4">
        <f>'D1'!E28*'C4'!E27</f>
        <v>2234.6282067139077</v>
      </c>
      <c r="F27" s="4">
        <f>'D1'!F28*'C4'!F27</f>
        <v>0</v>
      </c>
      <c r="G27" s="4">
        <f>'D1'!G28*'C4'!G27</f>
        <v>0</v>
      </c>
      <c r="H27" s="4">
        <f>'D1'!H28*'C4'!H27</f>
        <v>0</v>
      </c>
      <c r="I27" s="4">
        <f>'D1'!I28*'C4'!I27</f>
        <v>0</v>
      </c>
      <c r="J27" s="4">
        <f>'D1'!J28*'C4'!J27</f>
        <v>0</v>
      </c>
      <c r="K27" s="4">
        <f>'D1'!K28*'C4'!K27</f>
        <v>0</v>
      </c>
      <c r="L27" s="4">
        <f>'D1'!L28*'C4'!L27</f>
        <v>0</v>
      </c>
      <c r="M27" s="4">
        <f>'D1'!M28*'C4'!M27</f>
        <v>0</v>
      </c>
      <c r="N27" s="4">
        <f>'D1'!N28*'C4'!N27</f>
        <v>10007665.1009685</v>
      </c>
      <c r="O27" s="4">
        <f>'D1'!O28*'C4'!O27</f>
        <v>0</v>
      </c>
      <c r="P27" s="4">
        <f>'D1'!P28*'C4'!P27</f>
        <v>33518.49591120578</v>
      </c>
      <c r="Q27" s="4">
        <f>'D1'!Q28*'C4'!Q27</f>
        <v>636730.051917533</v>
      </c>
      <c r="R27" s="4">
        <f>'D1'!R28*'C4'!R27</f>
        <v>60639.40428395268</v>
      </c>
      <c r="S27" s="4">
        <f>'D1'!S28*'C4'!S27</f>
        <v>0</v>
      </c>
      <c r="T27" s="4">
        <f>'D1'!T28*'C4'!T27</f>
        <v>0</v>
      </c>
      <c r="U27" s="4">
        <f>'D1'!U28*'C4'!U27</f>
        <v>0</v>
      </c>
      <c r="V27" s="4">
        <f>'D1'!V28*'C4'!V27</f>
        <v>0</v>
      </c>
      <c r="W27" s="4">
        <f>'D1'!W28*'C4'!W27</f>
        <v>0</v>
      </c>
      <c r="X27" s="4">
        <f>'D1'!X28*'C4'!X27</f>
        <v>958.0283575458841</v>
      </c>
      <c r="Y27" s="4">
        <f>'D1'!Y28*'C4'!Y27</f>
        <v>0</v>
      </c>
      <c r="Z27" s="4">
        <f>'D1'!Z28*'C4'!Z27</f>
        <v>916.7416120799999</v>
      </c>
      <c r="AA27" s="4">
        <f>'D1'!AA28*'C4'!AA27</f>
        <v>0</v>
      </c>
      <c r="AB27" s="4">
        <f>'D1'!AB28*'C4'!AB27</f>
        <v>0</v>
      </c>
      <c r="AC27" s="4">
        <f>'D1'!AC28*'C4'!AC27</f>
        <v>0</v>
      </c>
      <c r="AD27" s="4">
        <f>'D1'!AD28*'C4'!AD27</f>
        <v>0</v>
      </c>
      <c r="AE27" s="4">
        <f>'D1'!AE28*'C4'!AE27</f>
        <v>0</v>
      </c>
      <c r="AF27" s="4">
        <f>'D1'!AF28*'C4'!AF27</f>
        <v>0</v>
      </c>
      <c r="AG27" s="4">
        <f>'D1'!AG28*'C4'!AG27</f>
        <v>0</v>
      </c>
      <c r="AH27" s="4">
        <f>'D1'!AH28*'C4'!AH27</f>
        <v>0</v>
      </c>
      <c r="AI27" s="4">
        <f>'D1'!AI28*'C4'!AI27</f>
        <v>0</v>
      </c>
      <c r="AJ27" s="4">
        <f>A!AJ27*'C4'!AJ27</f>
        <v>0</v>
      </c>
      <c r="AK27" s="4">
        <f>'D1'!AK28*'C4'!AK27</f>
        <v>0</v>
      </c>
    </row>
    <row r="28" spans="1:37" ht="15">
      <c r="A28" s="5">
        <v>26</v>
      </c>
      <c r="B28" s="5">
        <v>26</v>
      </c>
      <c r="C28" s="1" t="s">
        <v>247</v>
      </c>
      <c r="D28" s="4">
        <f>'D1'!D29*'C4'!D28</f>
        <v>0</v>
      </c>
      <c r="E28" s="4">
        <f>'D1'!E29*'C4'!E28</f>
        <v>2418370.868093296</v>
      </c>
      <c r="F28" s="4">
        <f>'D1'!F29*'C4'!F28</f>
        <v>0</v>
      </c>
      <c r="G28" s="4">
        <f>'D1'!G29*'C4'!G28</f>
        <v>0</v>
      </c>
      <c r="H28" s="4">
        <f>'D1'!H29*'C4'!H28</f>
        <v>0</v>
      </c>
      <c r="I28" s="4">
        <f>'D1'!I29*'C4'!I28</f>
        <v>0</v>
      </c>
      <c r="J28" s="4">
        <f>'D1'!J29*'C4'!J28</f>
        <v>0</v>
      </c>
      <c r="K28" s="4">
        <f>'D1'!K29*'C4'!K28</f>
        <v>0</v>
      </c>
      <c r="L28" s="4">
        <f>'D1'!L29*'C4'!L28</f>
        <v>0</v>
      </c>
      <c r="M28" s="4">
        <f>'D1'!M29*'C4'!M28</f>
        <v>0</v>
      </c>
      <c r="N28" s="4">
        <f>'D1'!N29*'C4'!N28</f>
        <v>4305982.784974775</v>
      </c>
      <c r="O28" s="4">
        <f>'D1'!O29*'C4'!O28</f>
        <v>0</v>
      </c>
      <c r="P28" s="4">
        <f>'D1'!P29*'C4'!P28</f>
        <v>206214.90387231443</v>
      </c>
      <c r="Q28" s="4">
        <f>'D1'!Q29*'C4'!Q28</f>
        <v>5314866.11776538</v>
      </c>
      <c r="R28" s="4">
        <f>'D1'!R29*'C4'!R28</f>
        <v>94709.32479098416</v>
      </c>
      <c r="S28" s="4">
        <f>'D1'!S29*'C4'!S28</f>
        <v>0</v>
      </c>
      <c r="T28" s="4">
        <f>'D1'!T29*'C4'!T28</f>
        <v>0</v>
      </c>
      <c r="U28" s="4">
        <f>'D1'!U29*'C4'!U28</f>
        <v>0</v>
      </c>
      <c r="V28" s="4">
        <f>'D1'!V29*'C4'!V28</f>
        <v>0</v>
      </c>
      <c r="W28" s="4">
        <f>'D1'!W29*'C4'!W28</f>
        <v>0</v>
      </c>
      <c r="X28" s="4">
        <f>'D1'!X29*'C4'!X28</f>
        <v>4303.3563944127345</v>
      </c>
      <c r="Y28" s="4">
        <f>'D1'!Y29*'C4'!Y28</f>
        <v>0</v>
      </c>
      <c r="Z28" s="4">
        <f>'D1'!Z29*'C4'!Z28</f>
        <v>4202.399128854186</v>
      </c>
      <c r="AA28" s="4">
        <f>'D1'!AA29*'C4'!AA28</f>
        <v>0</v>
      </c>
      <c r="AB28" s="4">
        <f>'D1'!AB29*'C4'!AB28</f>
        <v>0</v>
      </c>
      <c r="AC28" s="4">
        <f>'D1'!AC29*'C4'!AC28</f>
        <v>0</v>
      </c>
      <c r="AD28" s="4">
        <f>'D1'!AD29*'C4'!AD28</f>
        <v>0</v>
      </c>
      <c r="AE28" s="4">
        <f>'D1'!AE29*'C4'!AE28</f>
        <v>0</v>
      </c>
      <c r="AF28" s="4">
        <f>'D1'!AF29*'C4'!AF28</f>
        <v>0</v>
      </c>
      <c r="AG28" s="4">
        <f>'D1'!AG29*'C4'!AG28</f>
        <v>0</v>
      </c>
      <c r="AH28" s="4">
        <f>'D1'!AH29*'C4'!AH28</f>
        <v>0</v>
      </c>
      <c r="AI28" s="4">
        <f>'D1'!AI29*'C4'!AI28</f>
        <v>0</v>
      </c>
      <c r="AJ28" s="4">
        <f>A!AJ28*'C4'!AJ28</f>
        <v>0</v>
      </c>
      <c r="AK28" s="4">
        <f>'D1'!AK29*'C4'!AK28</f>
        <v>0</v>
      </c>
    </row>
    <row r="29" spans="1:37" ht="15">
      <c r="A29" s="5">
        <v>27</v>
      </c>
      <c r="B29" s="5">
        <v>27</v>
      </c>
      <c r="C29" s="1" t="s">
        <v>248</v>
      </c>
      <c r="D29" s="4">
        <f>'D1'!D30*'C4'!D29</f>
        <v>0</v>
      </c>
      <c r="E29" s="4">
        <f>'D1'!E30*'C4'!E29</f>
        <v>48055.43118274193</v>
      </c>
      <c r="F29" s="4">
        <f>'D1'!F30*'C4'!F29</f>
        <v>0</v>
      </c>
      <c r="G29" s="4">
        <f>'D1'!G30*'C4'!G29</f>
        <v>0</v>
      </c>
      <c r="H29" s="4">
        <f>'D1'!H30*'C4'!H29</f>
        <v>0</v>
      </c>
      <c r="I29" s="4">
        <f>'D1'!I30*'C4'!I29</f>
        <v>0</v>
      </c>
      <c r="J29" s="4">
        <f>'D1'!J30*'C4'!J29</f>
        <v>0</v>
      </c>
      <c r="K29" s="4">
        <f>'D1'!K30*'C4'!K29</f>
        <v>0</v>
      </c>
      <c r="L29" s="4">
        <f>'D1'!L30*'C4'!L29</f>
        <v>0</v>
      </c>
      <c r="M29" s="4">
        <f>'D1'!M30*'C4'!M29</f>
        <v>0</v>
      </c>
      <c r="N29" s="4">
        <f>'D1'!N30*'C4'!N29</f>
        <v>11543959.316456812</v>
      </c>
      <c r="O29" s="4">
        <f>'D1'!O30*'C4'!O29</f>
        <v>0</v>
      </c>
      <c r="P29" s="4">
        <f>'D1'!P30*'C4'!P29</f>
        <v>248032.585769942</v>
      </c>
      <c r="Q29" s="4">
        <f>'D1'!Q30*'C4'!Q29</f>
        <v>849161.7799417255</v>
      </c>
      <c r="R29" s="4">
        <f>'D1'!R30*'C4'!R29</f>
        <v>4195.709942861004</v>
      </c>
      <c r="S29" s="4">
        <f>'D1'!S30*'C4'!S29</f>
        <v>0</v>
      </c>
      <c r="T29" s="4">
        <f>'D1'!T30*'C4'!T29</f>
        <v>0</v>
      </c>
      <c r="U29" s="4">
        <f>'D1'!U30*'C4'!U29</f>
        <v>0</v>
      </c>
      <c r="V29" s="4">
        <f>'D1'!V30*'C4'!V29</f>
        <v>0</v>
      </c>
      <c r="W29" s="4">
        <f>'D1'!W30*'C4'!W29</f>
        <v>0</v>
      </c>
      <c r="X29" s="4">
        <f>'D1'!X30*'C4'!X29</f>
        <v>13795.927974050814</v>
      </c>
      <c r="Y29" s="4">
        <f>'D1'!Y30*'C4'!Y29</f>
        <v>0</v>
      </c>
      <c r="Z29" s="4">
        <f>'D1'!Z30*'C4'!Z29</f>
        <v>5767.59331114942</v>
      </c>
      <c r="AA29" s="4">
        <f>'D1'!AA30*'C4'!AA29</f>
        <v>0</v>
      </c>
      <c r="AB29" s="4">
        <f>'D1'!AB30*'C4'!AB29</f>
        <v>0</v>
      </c>
      <c r="AC29" s="4">
        <f>'D1'!AC30*'C4'!AC29</f>
        <v>0</v>
      </c>
      <c r="AD29" s="4">
        <f>'D1'!AD30*'C4'!AD29</f>
        <v>0</v>
      </c>
      <c r="AE29" s="4">
        <f>'D1'!AE30*'C4'!AE29</f>
        <v>0</v>
      </c>
      <c r="AF29" s="4">
        <f>'D1'!AF30*'C4'!AF29</f>
        <v>0</v>
      </c>
      <c r="AG29" s="4">
        <f>'D1'!AG30*'C4'!AG29</f>
        <v>0</v>
      </c>
      <c r="AH29" s="4">
        <f>'D1'!AH30*'C4'!AH29</f>
        <v>0</v>
      </c>
      <c r="AI29" s="4">
        <f>'D1'!AI30*'C4'!AI29</f>
        <v>0</v>
      </c>
      <c r="AJ29" s="4">
        <f>A!AJ29*'C4'!AJ29</f>
        <v>0</v>
      </c>
      <c r="AK29" s="4">
        <f>'D1'!AK30*'C4'!AK29</f>
        <v>0</v>
      </c>
    </row>
    <row r="30" spans="1:37" ht="15">
      <c r="A30" s="5">
        <v>28</v>
      </c>
      <c r="B30" s="5">
        <v>28</v>
      </c>
      <c r="C30" s="1" t="s">
        <v>221</v>
      </c>
      <c r="D30" s="4">
        <f>'D1'!D31*'C4'!D30</f>
        <v>0</v>
      </c>
      <c r="E30" s="4">
        <f>'D1'!E31*'C4'!E30</f>
        <v>0</v>
      </c>
      <c r="F30" s="4">
        <f>'D1'!F31*'C4'!F30</f>
        <v>0</v>
      </c>
      <c r="G30" s="4">
        <f>'D1'!G31*'C4'!G30</f>
        <v>0</v>
      </c>
      <c r="H30" s="4">
        <f>'D1'!H31*'C4'!H30</f>
        <v>0</v>
      </c>
      <c r="I30" s="4">
        <f>'D1'!I31*'C4'!I30</f>
        <v>0</v>
      </c>
      <c r="J30" s="4">
        <f>'D1'!J31*'C4'!J30</f>
        <v>0</v>
      </c>
      <c r="K30" s="4">
        <f>'D1'!K31*'C4'!K30</f>
        <v>0</v>
      </c>
      <c r="L30" s="4">
        <f>'D1'!L31*'C4'!L30</f>
        <v>0</v>
      </c>
      <c r="M30" s="4">
        <f>'D1'!M31*'C4'!M30</f>
        <v>0</v>
      </c>
      <c r="N30" s="4">
        <f>'D1'!N31*'C4'!N30</f>
        <v>1090528.0878383</v>
      </c>
      <c r="O30" s="4">
        <f>'D1'!O31*'C4'!O30</f>
        <v>0</v>
      </c>
      <c r="P30" s="4">
        <f>'D1'!P31*'C4'!P30</f>
        <v>18361.522316662566</v>
      </c>
      <c r="Q30" s="4">
        <f>'D1'!Q31*'C4'!Q30</f>
        <v>72417.64901062482</v>
      </c>
      <c r="R30" s="4">
        <f>'D1'!R31*'C4'!R30</f>
        <v>0</v>
      </c>
      <c r="S30" s="4">
        <f>'D1'!S31*'C4'!S30</f>
        <v>0</v>
      </c>
      <c r="T30" s="4">
        <f>'D1'!T31*'C4'!T30</f>
        <v>0</v>
      </c>
      <c r="U30" s="4">
        <f>'D1'!U31*'C4'!U30</f>
        <v>0</v>
      </c>
      <c r="V30" s="4">
        <f>'D1'!V31*'C4'!V30</f>
        <v>0</v>
      </c>
      <c r="W30" s="4">
        <f>'D1'!W31*'C4'!W30</f>
        <v>0</v>
      </c>
      <c r="X30" s="4">
        <f>'D1'!X31*'C4'!X30</f>
        <v>219.63687160033413</v>
      </c>
      <c r="Y30" s="4">
        <f>'D1'!Y31*'C4'!Y30</f>
        <v>0</v>
      </c>
      <c r="Z30" s="4">
        <f>'D1'!Z31*'C4'!Z30</f>
        <v>383.73024648</v>
      </c>
      <c r="AA30" s="4">
        <f>'D1'!AA31*'C4'!AA30</f>
        <v>0</v>
      </c>
      <c r="AB30" s="4">
        <f>'D1'!AB31*'C4'!AB30</f>
        <v>0</v>
      </c>
      <c r="AC30" s="4">
        <f>'D1'!AC31*'C4'!AC30</f>
        <v>0</v>
      </c>
      <c r="AD30" s="4">
        <f>'D1'!AD31*'C4'!AD30</f>
        <v>0</v>
      </c>
      <c r="AE30" s="4">
        <f>'D1'!AE31*'C4'!AE30</f>
        <v>0</v>
      </c>
      <c r="AF30" s="4">
        <f>'D1'!AF31*'C4'!AF30</f>
        <v>0</v>
      </c>
      <c r="AG30" s="4">
        <f>'D1'!AG31*'C4'!AG30</f>
        <v>0</v>
      </c>
      <c r="AH30" s="4">
        <f>'D1'!AH31*'C4'!AH30</f>
        <v>0</v>
      </c>
      <c r="AI30" s="4">
        <f>'D1'!AI31*'C4'!AI30</f>
        <v>0</v>
      </c>
      <c r="AJ30" s="4">
        <f>A!AJ30*'C4'!AJ30</f>
        <v>0</v>
      </c>
      <c r="AK30" s="4">
        <f>'D1'!AK31*'C4'!AK30</f>
        <v>0</v>
      </c>
    </row>
    <row r="31" spans="1:37" ht="15">
      <c r="A31" s="5">
        <v>29</v>
      </c>
      <c r="B31" s="5">
        <v>29</v>
      </c>
      <c r="C31" s="1" t="s">
        <v>249</v>
      </c>
      <c r="D31" s="4">
        <f>'D1'!D32*'C4'!D31</f>
        <v>0</v>
      </c>
      <c r="E31" s="4">
        <f>'D1'!E32*'C4'!E31</f>
        <v>10130.389853186862</v>
      </c>
      <c r="F31" s="4">
        <f>'D1'!F32*'C4'!F31</f>
        <v>3778.97820413733</v>
      </c>
      <c r="G31" s="4">
        <f>'D1'!G32*'C4'!G31</f>
        <v>0</v>
      </c>
      <c r="H31" s="4">
        <f>'D1'!H32*'C4'!H31</f>
        <v>0</v>
      </c>
      <c r="I31" s="4">
        <f>'D1'!I32*'C4'!I31</f>
        <v>0</v>
      </c>
      <c r="J31" s="4">
        <f>'D1'!J32*'C4'!J31</f>
        <v>0</v>
      </c>
      <c r="K31" s="4">
        <f>'D1'!K32*'C4'!K31</f>
        <v>0</v>
      </c>
      <c r="L31" s="4">
        <f>'D1'!L32*'C4'!L31</f>
        <v>0</v>
      </c>
      <c r="M31" s="4">
        <f>'D1'!M32*'C4'!M31</f>
        <v>0</v>
      </c>
      <c r="N31" s="4">
        <f>'D1'!N32*'C4'!N31</f>
        <v>3574447.8460553926</v>
      </c>
      <c r="O31" s="4">
        <f>'D1'!O32*'C4'!O31</f>
        <v>0</v>
      </c>
      <c r="P31" s="4">
        <f>'D1'!P32*'C4'!P31</f>
        <v>128078.36173275782</v>
      </c>
      <c r="Q31" s="4">
        <f>'D1'!Q32*'C4'!Q31</f>
        <v>522689.28114329075</v>
      </c>
      <c r="R31" s="4">
        <f>'D1'!R32*'C4'!R31</f>
        <v>55622.97427064744</v>
      </c>
      <c r="S31" s="4">
        <f>'D1'!S32*'C4'!S31</f>
        <v>0</v>
      </c>
      <c r="T31" s="4">
        <f>'D1'!T32*'C4'!T31</f>
        <v>0</v>
      </c>
      <c r="U31" s="4">
        <f>'D1'!U32*'C4'!U31</f>
        <v>0</v>
      </c>
      <c r="V31" s="4">
        <f>'D1'!V32*'C4'!V31</f>
        <v>0</v>
      </c>
      <c r="W31" s="4">
        <f>'D1'!W32*'C4'!W31</f>
        <v>0</v>
      </c>
      <c r="X31" s="4">
        <f>'D1'!X32*'C4'!X31</f>
        <v>2280.793678201424</v>
      </c>
      <c r="Y31" s="4">
        <f>'D1'!Y32*'C4'!Y31</f>
        <v>0</v>
      </c>
      <c r="Z31" s="4">
        <f>'D1'!Z32*'C4'!Z31</f>
        <v>1277.2832429032574</v>
      </c>
      <c r="AA31" s="4">
        <f>'D1'!AA32*'C4'!AA31</f>
        <v>0</v>
      </c>
      <c r="AB31" s="4">
        <f>'D1'!AB32*'C4'!AB31</f>
        <v>0</v>
      </c>
      <c r="AC31" s="4">
        <f>'D1'!AC32*'C4'!AC31</f>
        <v>0</v>
      </c>
      <c r="AD31" s="4">
        <f>'D1'!AD32*'C4'!AD31</f>
        <v>0</v>
      </c>
      <c r="AE31" s="4">
        <f>'D1'!AE32*'C4'!AE31</f>
        <v>0</v>
      </c>
      <c r="AF31" s="4">
        <f>'D1'!AF32*'C4'!AF31</f>
        <v>0</v>
      </c>
      <c r="AG31" s="4">
        <f>'D1'!AG32*'C4'!AG31</f>
        <v>0</v>
      </c>
      <c r="AH31" s="4">
        <f>'D1'!AH32*'C4'!AH31</f>
        <v>0</v>
      </c>
      <c r="AI31" s="4">
        <f>'D1'!AI32*'C4'!AI31</f>
        <v>0</v>
      </c>
      <c r="AJ31" s="4">
        <f>A!AJ31*'C4'!AJ31</f>
        <v>0</v>
      </c>
      <c r="AK31" s="4">
        <f>'D1'!AK32*'C4'!AK31</f>
        <v>0</v>
      </c>
    </row>
    <row r="32" spans="1:37" ht="15">
      <c r="A32" s="5">
        <v>30</v>
      </c>
      <c r="B32" s="5">
        <v>30</v>
      </c>
      <c r="C32" s="1" t="s">
        <v>250</v>
      </c>
      <c r="D32" s="4">
        <f>'D1'!D33*'C4'!D32</f>
        <v>0</v>
      </c>
      <c r="E32" s="4">
        <f>'D1'!E33*'C4'!E32</f>
        <v>278664.6485303384</v>
      </c>
      <c r="F32" s="4">
        <f>'D1'!F33*'C4'!F32</f>
        <v>337735.06539896724</v>
      </c>
      <c r="G32" s="4">
        <f>'D1'!G33*'C4'!G32</f>
        <v>0</v>
      </c>
      <c r="H32" s="4">
        <f>'D1'!H33*'C4'!H32</f>
        <v>0</v>
      </c>
      <c r="I32" s="4">
        <f>'D1'!I33*'C4'!I32</f>
        <v>0</v>
      </c>
      <c r="J32" s="4">
        <f>'D1'!J33*'C4'!J32</f>
        <v>0</v>
      </c>
      <c r="K32" s="4">
        <f>'D1'!K33*'C4'!K32</f>
        <v>0</v>
      </c>
      <c r="L32" s="4">
        <f>'D1'!L33*'C4'!L32</f>
        <v>0</v>
      </c>
      <c r="M32" s="4">
        <f>'D1'!M33*'C4'!M32</f>
        <v>0</v>
      </c>
      <c r="N32" s="4">
        <f>'D1'!N33*'C4'!N32</f>
        <v>8316731.48280492</v>
      </c>
      <c r="O32" s="4">
        <f>'D1'!O33*'C4'!O32</f>
        <v>181399.18427358594</v>
      </c>
      <c r="P32" s="4">
        <f>'D1'!P33*'C4'!P32</f>
        <v>695196.5214206049</v>
      </c>
      <c r="Q32" s="4">
        <f>'D1'!Q33*'C4'!Q32</f>
        <v>867231.5183350518</v>
      </c>
      <c r="R32" s="4">
        <f>'D1'!R33*'C4'!R32</f>
        <v>7306.179965235299</v>
      </c>
      <c r="S32" s="4">
        <f>'D1'!S33*'C4'!S32</f>
        <v>0</v>
      </c>
      <c r="T32" s="4">
        <f>'D1'!T33*'C4'!T32</f>
        <v>0</v>
      </c>
      <c r="U32" s="4">
        <f>'D1'!U33*'C4'!U32</f>
        <v>0</v>
      </c>
      <c r="V32" s="4">
        <f>'D1'!V33*'C4'!V32</f>
        <v>0</v>
      </c>
      <c r="W32" s="4">
        <f>'D1'!W33*'C4'!W32</f>
        <v>0</v>
      </c>
      <c r="X32" s="4">
        <f>'D1'!X33*'C4'!X32</f>
        <v>96561.29384471326</v>
      </c>
      <c r="Y32" s="4">
        <f>'D1'!Y33*'C4'!Y32</f>
        <v>0</v>
      </c>
      <c r="Z32" s="4">
        <f>'D1'!Z33*'C4'!Z32</f>
        <v>112790.33026374305</v>
      </c>
      <c r="AA32" s="4">
        <f>'D1'!AA33*'C4'!AA32</f>
        <v>0</v>
      </c>
      <c r="AB32" s="4">
        <f>'D1'!AB33*'C4'!AB32</f>
        <v>0</v>
      </c>
      <c r="AC32" s="4">
        <f>'D1'!AC33*'C4'!AC32</f>
        <v>0</v>
      </c>
      <c r="AD32" s="4">
        <f>'D1'!AD33*'C4'!AD32</f>
        <v>0</v>
      </c>
      <c r="AE32" s="4">
        <f>'D1'!AE33*'C4'!AE32</f>
        <v>0</v>
      </c>
      <c r="AF32" s="4">
        <f>'D1'!AF33*'C4'!AF32</f>
        <v>0</v>
      </c>
      <c r="AG32" s="4">
        <f>'D1'!AG33*'C4'!AG32</f>
        <v>0</v>
      </c>
      <c r="AH32" s="4">
        <f>'D1'!AH33*'C4'!AH32</f>
        <v>0</v>
      </c>
      <c r="AI32" s="4">
        <f>'D1'!AI33*'C4'!AI32</f>
        <v>0</v>
      </c>
      <c r="AJ32" s="4">
        <f>A!AJ32*'C4'!AJ32</f>
        <v>0</v>
      </c>
      <c r="AK32" s="4">
        <f>'D1'!AK33*'C4'!AK32</f>
        <v>0</v>
      </c>
    </row>
    <row r="33" spans="1:37" ht="15">
      <c r="A33" s="5">
        <v>31</v>
      </c>
      <c r="B33" s="5">
        <v>31</v>
      </c>
      <c r="C33" s="1" t="s">
        <v>18</v>
      </c>
      <c r="D33" s="4">
        <f>'D1'!D34*'C4'!D33</f>
        <v>0</v>
      </c>
      <c r="E33" s="4">
        <f>'D1'!E34*'C4'!E33</f>
        <v>0</v>
      </c>
      <c r="F33" s="4">
        <f>'D1'!F34*'C4'!F33</f>
        <v>0</v>
      </c>
      <c r="G33" s="4">
        <f>'D1'!G34*'C4'!G33</f>
        <v>0</v>
      </c>
      <c r="H33" s="4">
        <f>'D1'!H34*'C4'!H33</f>
        <v>0</v>
      </c>
      <c r="I33" s="4">
        <f>'D1'!I34*'C4'!I33</f>
        <v>0</v>
      </c>
      <c r="J33" s="4">
        <f>'D1'!J34*'C4'!J33</f>
        <v>0</v>
      </c>
      <c r="K33" s="4">
        <f>'D1'!K34*'C4'!K33</f>
        <v>0</v>
      </c>
      <c r="L33" s="4">
        <f>'D1'!L34*'C4'!L33</f>
        <v>0</v>
      </c>
      <c r="M33" s="4">
        <f>'D1'!M34*'C4'!M33</f>
        <v>0</v>
      </c>
      <c r="N33" s="4">
        <f>'D1'!N34*'C4'!N33</f>
        <v>0</v>
      </c>
      <c r="O33" s="4">
        <f>'D1'!O34*'C4'!O33</f>
        <v>0</v>
      </c>
      <c r="P33" s="4">
        <f>'D1'!P34*'C4'!P33</f>
        <v>0</v>
      </c>
      <c r="Q33" s="4">
        <f>'D1'!Q34*'C4'!Q33</f>
        <v>0</v>
      </c>
      <c r="R33" s="4">
        <f>'D1'!R34*'C4'!R33</f>
        <v>0</v>
      </c>
      <c r="S33" s="4">
        <f>'D1'!S34*'C4'!S33</f>
        <v>0</v>
      </c>
      <c r="T33" s="4">
        <f>'D1'!T34*'C4'!T33</f>
        <v>0</v>
      </c>
      <c r="U33" s="4">
        <f>'D1'!U34*'C4'!U33</f>
        <v>0</v>
      </c>
      <c r="V33" s="4">
        <f>'D1'!V34*'C4'!V33</f>
        <v>0</v>
      </c>
      <c r="W33" s="4">
        <f>'D1'!W34*'C4'!W33</f>
        <v>0</v>
      </c>
      <c r="X33" s="4">
        <f>'D1'!X34*'C4'!X33</f>
        <v>0</v>
      </c>
      <c r="Y33" s="4">
        <f>'D1'!Y34*'C4'!Y33</f>
        <v>0</v>
      </c>
      <c r="Z33" s="4">
        <f>'D1'!Z34*'C4'!Z33</f>
        <v>0</v>
      </c>
      <c r="AA33" s="4">
        <f>'D1'!AA34*'C4'!AA33</f>
        <v>0</v>
      </c>
      <c r="AB33" s="4">
        <f>'D1'!AB34*'C4'!AB33</f>
        <v>0</v>
      </c>
      <c r="AC33" s="4">
        <f>'D1'!AC34*'C4'!AC33</f>
        <v>0</v>
      </c>
      <c r="AD33" s="4">
        <f>'D1'!AD34*'C4'!AD33</f>
        <v>0</v>
      </c>
      <c r="AE33" s="4">
        <f>'D1'!AE34*'C4'!AE33</f>
        <v>0</v>
      </c>
      <c r="AF33" s="4">
        <f>'D1'!AF34*'C4'!AF33</f>
        <v>0</v>
      </c>
      <c r="AG33" s="4">
        <f>'D1'!AG34*'C4'!AG33</f>
        <v>0</v>
      </c>
      <c r="AH33" s="4">
        <f>'D1'!AH34*'C4'!AH33</f>
        <v>0</v>
      </c>
      <c r="AI33" s="4">
        <f>'D1'!AI34*'C4'!AI33</f>
        <v>0</v>
      </c>
      <c r="AJ33" s="4">
        <f>A!AJ33*'C4'!AJ33</f>
        <v>0</v>
      </c>
      <c r="AK33" s="4">
        <f>'D1'!AK34*'C4'!AK33</f>
        <v>0</v>
      </c>
    </row>
    <row r="34" spans="1:37" ht="15">
      <c r="A34" s="5">
        <v>32</v>
      </c>
      <c r="B34" s="5">
        <v>32</v>
      </c>
      <c r="C34" s="1" t="s">
        <v>19</v>
      </c>
      <c r="D34" s="4">
        <f>'D1'!D35*'C4'!D34</f>
        <v>0</v>
      </c>
      <c r="E34" s="4">
        <f>'D1'!E35*'C4'!E34</f>
        <v>25643.380203042354</v>
      </c>
      <c r="F34" s="4">
        <f>'D1'!F35*'C4'!F34</f>
        <v>4332694.732499545</v>
      </c>
      <c r="G34" s="4">
        <f>'D1'!G35*'C4'!G34</f>
        <v>0</v>
      </c>
      <c r="H34" s="4">
        <f>'D1'!H35*'C4'!H34</f>
        <v>0</v>
      </c>
      <c r="I34" s="4">
        <f>'D1'!I35*'C4'!I34</f>
        <v>0</v>
      </c>
      <c r="J34" s="4">
        <f>'D1'!J35*'C4'!J34</f>
        <v>0</v>
      </c>
      <c r="K34" s="4">
        <f>'D1'!K35*'C4'!K34</f>
        <v>0</v>
      </c>
      <c r="L34" s="4">
        <f>'D1'!L35*'C4'!L34</f>
        <v>0</v>
      </c>
      <c r="M34" s="4">
        <f>'D1'!M35*'C4'!M34</f>
        <v>0</v>
      </c>
      <c r="N34" s="4">
        <f>'D1'!N35*'C4'!N34</f>
        <v>1266425.2231159</v>
      </c>
      <c r="O34" s="4">
        <f>'D1'!O35*'C4'!O34</f>
        <v>7012880.2992815925</v>
      </c>
      <c r="P34" s="4">
        <f>'D1'!P35*'C4'!P34</f>
        <v>749.1048292906847</v>
      </c>
      <c r="Q34" s="4">
        <f>'D1'!Q35*'C4'!Q34</f>
        <v>931942.255209309</v>
      </c>
      <c r="R34" s="4">
        <f>'D1'!R35*'C4'!R34</f>
        <v>362748.8239988541</v>
      </c>
      <c r="S34" s="4">
        <f>'D1'!S35*'C4'!S34</f>
        <v>0</v>
      </c>
      <c r="T34" s="4">
        <f>'D1'!T35*'C4'!T34</f>
        <v>3022.2930776</v>
      </c>
      <c r="U34" s="4">
        <f>'D1'!U35*'C4'!U34</f>
        <v>2064.491378436991</v>
      </c>
      <c r="V34" s="4">
        <f>'D1'!V35*'C4'!V34</f>
        <v>9285.622482806537</v>
      </c>
      <c r="W34" s="4">
        <f>'D1'!W35*'C4'!W34</f>
        <v>12963.664311303295</v>
      </c>
      <c r="X34" s="4">
        <f>'D1'!X35*'C4'!X34</f>
        <v>769.9709392128032</v>
      </c>
      <c r="Y34" s="4">
        <f>'D1'!Y35*'C4'!Y34</f>
        <v>0</v>
      </c>
      <c r="Z34" s="4">
        <f>'D1'!Z35*'C4'!Z34</f>
        <v>850.71359848</v>
      </c>
      <c r="AA34" s="4">
        <f>'D1'!AA35*'C4'!AA34</f>
        <v>0</v>
      </c>
      <c r="AB34" s="4">
        <f>'D1'!AB35*'C4'!AB34</f>
        <v>0</v>
      </c>
      <c r="AC34" s="4">
        <f>'D1'!AC35*'C4'!AC34</f>
        <v>0</v>
      </c>
      <c r="AD34" s="4">
        <f>'D1'!AD35*'C4'!AD34</f>
        <v>0</v>
      </c>
      <c r="AE34" s="4">
        <f>'D1'!AE35*'C4'!AE34</f>
        <v>0</v>
      </c>
      <c r="AF34" s="4">
        <f>'D1'!AF35*'C4'!AF34</f>
        <v>0</v>
      </c>
      <c r="AG34" s="4">
        <f>'D1'!AG35*'C4'!AG34</f>
        <v>0</v>
      </c>
      <c r="AH34" s="4">
        <f>'D1'!AH35*'C4'!AH34</f>
        <v>0</v>
      </c>
      <c r="AI34" s="4">
        <f>'D1'!AI35*'C4'!AI34</f>
        <v>0</v>
      </c>
      <c r="AJ34" s="4">
        <f>A!AJ34*'C4'!AJ34</f>
        <v>0</v>
      </c>
      <c r="AK34" s="4">
        <f>'D1'!AK35*'C4'!AK34</f>
        <v>0</v>
      </c>
    </row>
    <row r="35" spans="1:37" ht="15">
      <c r="A35" s="7">
        <v>33</v>
      </c>
      <c r="B35" s="7"/>
      <c r="C35" s="8" t="s">
        <v>20</v>
      </c>
      <c r="D35" s="9">
        <f>SUM(D3:D34)</f>
        <v>4494241.819305641</v>
      </c>
      <c r="E35" s="9">
        <f aca="true" t="shared" si="0" ref="E35:AK35">SUM(E3:E34)</f>
        <v>60846923.8388654</v>
      </c>
      <c r="F35" s="9">
        <f t="shared" si="0"/>
        <v>53018210.576223254</v>
      </c>
      <c r="G35" s="9">
        <f t="shared" si="0"/>
        <v>0</v>
      </c>
      <c r="H35" s="9">
        <f t="shared" si="0"/>
        <v>3826635.7830576147</v>
      </c>
      <c r="I35" s="9">
        <f t="shared" si="0"/>
        <v>14276203.843761742</v>
      </c>
      <c r="J35" s="9">
        <f t="shared" si="0"/>
        <v>0</v>
      </c>
      <c r="K35" s="9">
        <f t="shared" si="0"/>
        <v>482027.3251116571</v>
      </c>
      <c r="L35" s="9">
        <f t="shared" si="0"/>
        <v>0</v>
      </c>
      <c r="M35" s="9">
        <f t="shared" si="0"/>
        <v>35049377.14519337</v>
      </c>
      <c r="N35" s="9">
        <f t="shared" si="0"/>
        <v>245470479.94906646</v>
      </c>
      <c r="O35" s="9">
        <f t="shared" si="0"/>
        <v>1298012635.6243887</v>
      </c>
      <c r="P35" s="9">
        <f t="shared" si="0"/>
        <v>2916465.0672451975</v>
      </c>
      <c r="Q35" s="9">
        <f t="shared" si="0"/>
        <v>75703628.65965818</v>
      </c>
      <c r="R35" s="9">
        <f t="shared" si="0"/>
        <v>8277024.721713361</v>
      </c>
      <c r="S35" s="9">
        <f t="shared" si="0"/>
        <v>0</v>
      </c>
      <c r="T35" s="9">
        <f t="shared" si="0"/>
        <v>1315656.0232661602</v>
      </c>
      <c r="U35" s="9">
        <f t="shared" si="0"/>
        <v>11726119.980787056</v>
      </c>
      <c r="V35" s="9">
        <f t="shared" si="0"/>
        <v>1978256.7983396563</v>
      </c>
      <c r="W35" s="9">
        <f t="shared" si="0"/>
        <v>11742006.996512419</v>
      </c>
      <c r="X35" s="9">
        <f t="shared" si="0"/>
        <v>2249607.2072436754</v>
      </c>
      <c r="Y35" s="9">
        <f t="shared" si="0"/>
        <v>345762.9221186481</v>
      </c>
      <c r="Z35" s="9">
        <f t="shared" si="0"/>
        <v>268579.43170581927</v>
      </c>
      <c r="AA35" s="9">
        <f t="shared" si="0"/>
        <v>14876544.94390266</v>
      </c>
      <c r="AB35" s="9">
        <f t="shared" si="0"/>
        <v>133605.21553115375</v>
      </c>
      <c r="AC35" s="9">
        <f t="shared" si="0"/>
        <v>878265.3987243001</v>
      </c>
      <c r="AD35" s="9">
        <f t="shared" si="0"/>
        <v>0</v>
      </c>
      <c r="AE35" s="9">
        <f t="shared" si="0"/>
        <v>0</v>
      </c>
      <c r="AF35" s="9">
        <f t="shared" si="0"/>
        <v>0</v>
      </c>
      <c r="AG35" s="9">
        <f t="shared" si="0"/>
        <v>0</v>
      </c>
      <c r="AH35" s="9">
        <f t="shared" si="0"/>
        <v>0</v>
      </c>
      <c r="AI35" s="9">
        <f t="shared" si="0"/>
        <v>0</v>
      </c>
      <c r="AJ35" s="9">
        <f t="shared" si="0"/>
        <v>5279376.140940157</v>
      </c>
      <c r="AK35" s="9">
        <f t="shared" si="0"/>
        <v>0</v>
      </c>
    </row>
    <row r="36" spans="4:37" ht="15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5">
      <c r="A37" s="5">
        <v>34</v>
      </c>
      <c r="C37" s="1" t="s">
        <v>44</v>
      </c>
      <c r="D37" s="31">
        <f>'D1'!D38*'C4'!D37</f>
        <v>0</v>
      </c>
      <c r="E37" s="31">
        <f>'D1'!E38*'C4'!E37</f>
        <v>53860.899061799995</v>
      </c>
      <c r="F37" s="31">
        <f>'D1'!F38*'C4'!F37</f>
        <v>0</v>
      </c>
      <c r="G37" s="31">
        <f>'D1'!G38*'C4'!G37</f>
        <v>0</v>
      </c>
      <c r="H37" s="31">
        <f>'D1'!H38*'C4'!H37</f>
        <v>0</v>
      </c>
      <c r="I37" s="31">
        <f>'D1'!I38*'C4'!I37</f>
        <v>0</v>
      </c>
      <c r="J37" s="31">
        <f>'D1'!J38*'C4'!J37</f>
        <v>0</v>
      </c>
      <c r="K37" s="31">
        <f>'D1'!K38*'C4'!K37</f>
        <v>0</v>
      </c>
      <c r="L37" s="31">
        <f>'D1'!L38*'C4'!L37</f>
        <v>0</v>
      </c>
      <c r="M37" s="31">
        <f>'D1'!M38*'C4'!M37</f>
        <v>0</v>
      </c>
      <c r="N37" s="31">
        <f>'D1'!N38*'C4'!N37</f>
        <v>0</v>
      </c>
      <c r="O37" s="31">
        <f>'D1'!O38*'C4'!O37</f>
        <v>0</v>
      </c>
      <c r="P37" s="31">
        <f>'D1'!P38*'C4'!P37</f>
        <v>769248.6156336992</v>
      </c>
      <c r="Q37" s="31">
        <f>'D1'!Q38*'C4'!Q37</f>
        <v>1097691.5831294907</v>
      </c>
      <c r="R37" s="31">
        <f>'D1'!R38*'C4'!R37</f>
        <v>14326105.16926762</v>
      </c>
      <c r="S37" s="31">
        <f>'D1'!S38*'C4'!S37</f>
        <v>0</v>
      </c>
      <c r="T37" s="31">
        <f>'D1'!T38*'C4'!T37</f>
        <v>0</v>
      </c>
      <c r="U37" s="31">
        <f>'D1'!U38*'C4'!U37</f>
        <v>0</v>
      </c>
      <c r="V37" s="31">
        <f>'D1'!V38*'C4'!V37</f>
        <v>0</v>
      </c>
      <c r="W37" s="31">
        <f>'D1'!W38*'C4'!W37</f>
        <v>0</v>
      </c>
      <c r="X37" s="31">
        <f>'D1'!X38*'C4'!X37</f>
        <v>66919.34525053283</v>
      </c>
      <c r="Y37" s="31">
        <f>'D1'!Y38*'C4'!Y37</f>
        <v>0</v>
      </c>
      <c r="Z37" s="31">
        <f>'D1'!Z38*'C4'!Z37</f>
        <v>76740.80137864</v>
      </c>
      <c r="AA37" s="31">
        <f>'D1'!AA38*'C4'!AA37</f>
        <v>0</v>
      </c>
      <c r="AB37" s="31">
        <f>'D1'!AB38*'C4'!AB37</f>
        <v>0</v>
      </c>
      <c r="AC37" s="31">
        <f>'D1'!AC38*'C4'!AC37</f>
        <v>0</v>
      </c>
      <c r="AD37" s="31">
        <f>'D1'!AD38*'C4'!AD37</f>
        <v>0</v>
      </c>
      <c r="AE37" s="31">
        <f>'D1'!AE38*'C4'!AE37</f>
        <v>0</v>
      </c>
      <c r="AF37" s="31">
        <f>'D1'!AF38*'C4'!AF37</f>
        <v>0</v>
      </c>
      <c r="AG37" s="31">
        <f>'D1'!AG38*'C4'!AG37</f>
        <v>0</v>
      </c>
      <c r="AH37" s="31">
        <f>'D1'!AH38*'C4'!AH37</f>
        <v>0</v>
      </c>
      <c r="AI37" s="31">
        <f>'D1'!AI38*'C4'!AI37</f>
        <v>0</v>
      </c>
      <c r="AJ37" s="31">
        <f>A!AJ37*'C4'!AJ37</f>
        <v>0</v>
      </c>
      <c r="AK37" s="31">
        <f>'D1'!AK38*'C4'!AK37</f>
        <v>0</v>
      </c>
    </row>
    <row r="38" spans="1:37" ht="15">
      <c r="A38" s="7"/>
      <c r="B38" s="7"/>
      <c r="C38" s="8" t="s">
        <v>1</v>
      </c>
      <c r="D38" s="4">
        <f>D35+D37</f>
        <v>4494241.819305641</v>
      </c>
      <c r="E38" s="4">
        <f aca="true" t="shared" si="1" ref="E38:AK38">E35+E37</f>
        <v>60900784.7379272</v>
      </c>
      <c r="F38" s="4">
        <f t="shared" si="1"/>
        <v>53018210.576223254</v>
      </c>
      <c r="G38" s="4">
        <f t="shared" si="1"/>
        <v>0</v>
      </c>
      <c r="H38" s="4">
        <f t="shared" si="1"/>
        <v>3826635.7830576147</v>
      </c>
      <c r="I38" s="4">
        <f t="shared" si="1"/>
        <v>14276203.843761742</v>
      </c>
      <c r="J38" s="4">
        <f t="shared" si="1"/>
        <v>0</v>
      </c>
      <c r="K38" s="4">
        <f t="shared" si="1"/>
        <v>482027.3251116571</v>
      </c>
      <c r="L38" s="4">
        <f t="shared" si="1"/>
        <v>0</v>
      </c>
      <c r="M38" s="4">
        <f t="shared" si="1"/>
        <v>35049377.14519337</v>
      </c>
      <c r="N38" s="4">
        <f t="shared" si="1"/>
        <v>245470479.94906646</v>
      </c>
      <c r="O38" s="4">
        <f t="shared" si="1"/>
        <v>1298012635.6243887</v>
      </c>
      <c r="P38" s="4">
        <f t="shared" si="1"/>
        <v>3685713.6828788966</v>
      </c>
      <c r="Q38" s="4">
        <f t="shared" si="1"/>
        <v>76801320.24278767</v>
      </c>
      <c r="R38" s="4">
        <f t="shared" si="1"/>
        <v>22603129.89098098</v>
      </c>
      <c r="S38" s="4">
        <f t="shared" si="1"/>
        <v>0</v>
      </c>
      <c r="T38" s="4">
        <f t="shared" si="1"/>
        <v>1315656.0232661602</v>
      </c>
      <c r="U38" s="4">
        <f t="shared" si="1"/>
        <v>11726119.980787056</v>
      </c>
      <c r="V38" s="4">
        <f t="shared" si="1"/>
        <v>1978256.7983396563</v>
      </c>
      <c r="W38" s="4">
        <f t="shared" si="1"/>
        <v>11742006.996512419</v>
      </c>
      <c r="X38" s="4">
        <f t="shared" si="1"/>
        <v>2316526.5524942083</v>
      </c>
      <c r="Y38" s="4">
        <f t="shared" si="1"/>
        <v>345762.9221186481</v>
      </c>
      <c r="Z38" s="4">
        <f t="shared" si="1"/>
        <v>345320.23308445927</v>
      </c>
      <c r="AA38" s="4">
        <f t="shared" si="1"/>
        <v>14876544.94390266</v>
      </c>
      <c r="AB38" s="4">
        <f t="shared" si="1"/>
        <v>133605.21553115375</v>
      </c>
      <c r="AC38" s="4">
        <f t="shared" si="1"/>
        <v>878265.3987243001</v>
      </c>
      <c r="AD38" s="4">
        <f t="shared" si="1"/>
        <v>0</v>
      </c>
      <c r="AE38" s="4">
        <f t="shared" si="1"/>
        <v>0</v>
      </c>
      <c r="AF38" s="4">
        <f t="shared" si="1"/>
        <v>0</v>
      </c>
      <c r="AG38" s="4">
        <f t="shared" si="1"/>
        <v>0</v>
      </c>
      <c r="AH38" s="4">
        <f t="shared" si="1"/>
        <v>0</v>
      </c>
      <c r="AI38" s="4">
        <f t="shared" si="1"/>
        <v>0</v>
      </c>
      <c r="AJ38" s="4">
        <f t="shared" si="1"/>
        <v>5279376.140940157</v>
      </c>
      <c r="AK38" s="4">
        <f t="shared" si="1"/>
        <v>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AN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375" style="5" bestFit="1" customWidth="1"/>
    <col min="5" max="6" width="10.375" style="5" bestFit="1" customWidth="1"/>
    <col min="7" max="7" width="10.00390625" style="5" customWidth="1"/>
    <col min="8" max="8" width="9.375" style="5" bestFit="1" customWidth="1"/>
    <col min="9" max="9" width="10.375" style="5" bestFit="1" customWidth="1"/>
    <col min="10" max="10" width="11.50390625" style="5" bestFit="1" customWidth="1"/>
    <col min="11" max="11" width="9.25390625" style="5" bestFit="1" customWidth="1"/>
    <col min="12" max="12" width="10.375" style="5" customWidth="1"/>
    <col min="13" max="14" width="10.375" style="5" bestFit="1" customWidth="1"/>
    <col min="15" max="15" width="10.875" style="5" bestFit="1" customWidth="1"/>
    <col min="16" max="16" width="9.50390625" style="5" customWidth="1"/>
    <col min="17" max="18" width="10.375" style="5" bestFit="1" customWidth="1"/>
    <col min="19" max="24" width="9.375" style="5" bestFit="1" customWidth="1"/>
    <col min="25" max="25" width="10.375" style="5" bestFit="1" customWidth="1"/>
    <col min="26" max="28" width="9.375" style="5" bestFit="1" customWidth="1"/>
    <col min="29" max="33" width="9.25390625" style="5" bestFit="1" customWidth="1"/>
    <col min="34" max="34" width="10.375" style="5" bestFit="1" customWidth="1"/>
    <col min="35" max="37" width="9.25390625" style="5" bestFit="1" customWidth="1"/>
    <col min="38" max="38" width="9.625" style="6" customWidth="1"/>
    <col min="39" max="39" width="9.625" style="6" bestFit="1" customWidth="1"/>
    <col min="40" max="40" width="9.00390625" style="6" customWidth="1"/>
    <col min="41" max="16384" width="9.00390625" style="5" customWidth="1"/>
  </cols>
  <sheetData>
    <row r="1" spans="1:40" ht="15">
      <c r="A1" s="17" t="s">
        <v>201</v>
      </c>
      <c r="B1" s="1" t="s">
        <v>4</v>
      </c>
      <c r="C1" s="22" t="s">
        <v>89</v>
      </c>
      <c r="D1" s="1" t="s">
        <v>100</v>
      </c>
      <c r="E1" s="1" t="s">
        <v>22</v>
      </c>
      <c r="F1" s="1" t="s">
        <v>31</v>
      </c>
      <c r="G1" s="1" t="s">
        <v>42</v>
      </c>
      <c r="H1" s="1" t="s">
        <v>50</v>
      </c>
      <c r="I1" s="1" t="s">
        <v>51</v>
      </c>
      <c r="J1" s="1" t="s">
        <v>52</v>
      </c>
      <c r="K1" s="1" t="s">
        <v>56</v>
      </c>
      <c r="L1" s="1" t="s">
        <v>57</v>
      </c>
      <c r="M1" s="1" t="s">
        <v>23</v>
      </c>
      <c r="N1" s="1" t="s">
        <v>28</v>
      </c>
      <c r="O1" s="1" t="s">
        <v>195</v>
      </c>
      <c r="P1" s="1" t="s">
        <v>26</v>
      </c>
      <c r="Q1" s="1" t="s">
        <v>27</v>
      </c>
      <c r="R1" s="1" t="s">
        <v>24</v>
      </c>
      <c r="S1" s="1" t="s">
        <v>25</v>
      </c>
      <c r="T1" s="1" t="s">
        <v>30</v>
      </c>
      <c r="U1" s="1" t="s">
        <v>196</v>
      </c>
      <c r="V1" s="2" t="s">
        <v>103</v>
      </c>
      <c r="W1" s="2" t="s">
        <v>104</v>
      </c>
      <c r="X1" s="4" t="s">
        <v>197</v>
      </c>
      <c r="Y1" s="5" t="s">
        <v>120</v>
      </c>
      <c r="Z1" s="1" t="s">
        <v>17</v>
      </c>
      <c r="AA1" s="1" t="s">
        <v>106</v>
      </c>
      <c r="AB1" s="1" t="s">
        <v>107</v>
      </c>
      <c r="AC1" s="1" t="s">
        <v>40</v>
      </c>
      <c r="AD1" s="1" t="s">
        <v>38</v>
      </c>
      <c r="AE1" s="1" t="s">
        <v>39</v>
      </c>
      <c r="AF1" s="1" t="s">
        <v>48</v>
      </c>
      <c r="AG1" s="1" t="s">
        <v>49</v>
      </c>
      <c r="AH1" s="2" t="s">
        <v>198</v>
      </c>
      <c r="AI1" s="3" t="s">
        <v>43</v>
      </c>
      <c r="AJ1" s="1" t="s">
        <v>47</v>
      </c>
      <c r="AK1" s="1" t="s">
        <v>86</v>
      </c>
      <c r="AL1" s="30" t="s">
        <v>213</v>
      </c>
      <c r="AM1" s="30" t="s">
        <v>214</v>
      </c>
      <c r="AN1" s="30" t="s">
        <v>215</v>
      </c>
    </row>
    <row r="2" spans="1:40" ht="15">
      <c r="A2" s="1" t="s">
        <v>3</v>
      </c>
      <c r="B2" s="1" t="s">
        <v>5</v>
      </c>
      <c r="C2" s="22"/>
      <c r="D2" s="5" t="s">
        <v>202</v>
      </c>
      <c r="E2" s="5" t="s">
        <v>202</v>
      </c>
      <c r="F2" s="5" t="s">
        <v>202</v>
      </c>
      <c r="G2" s="5" t="s">
        <v>202</v>
      </c>
      <c r="H2" s="5" t="s">
        <v>202</v>
      </c>
      <c r="I2" s="5" t="s">
        <v>202</v>
      </c>
      <c r="J2" s="5" t="s">
        <v>202</v>
      </c>
      <c r="K2" s="5" t="s">
        <v>202</v>
      </c>
      <c r="L2" s="5" t="s">
        <v>202</v>
      </c>
      <c r="M2" s="5" t="s">
        <v>202</v>
      </c>
      <c r="N2" s="5" t="s">
        <v>202</v>
      </c>
      <c r="O2" s="5" t="s">
        <v>202</v>
      </c>
      <c r="P2" s="5" t="s">
        <v>202</v>
      </c>
      <c r="Q2" s="5" t="s">
        <v>202</v>
      </c>
      <c r="R2" s="5" t="s">
        <v>202</v>
      </c>
      <c r="S2" s="5" t="s">
        <v>202</v>
      </c>
      <c r="T2" s="5" t="s">
        <v>202</v>
      </c>
      <c r="U2" s="5" t="s">
        <v>202</v>
      </c>
      <c r="V2" s="5" t="s">
        <v>202</v>
      </c>
      <c r="W2" s="5" t="s">
        <v>202</v>
      </c>
      <c r="X2" s="5" t="s">
        <v>202</v>
      </c>
      <c r="Y2" s="5" t="s">
        <v>202</v>
      </c>
      <c r="Z2" s="5" t="s">
        <v>202</v>
      </c>
      <c r="AA2" s="5" t="s">
        <v>202</v>
      </c>
      <c r="AB2" s="5" t="s">
        <v>202</v>
      </c>
      <c r="AC2" s="5" t="s">
        <v>202</v>
      </c>
      <c r="AD2" s="5" t="s">
        <v>202</v>
      </c>
      <c r="AE2" s="5" t="s">
        <v>202</v>
      </c>
      <c r="AF2" s="5" t="s">
        <v>191</v>
      </c>
      <c r="AG2" s="5" t="s">
        <v>191</v>
      </c>
      <c r="AH2" s="5" t="s">
        <v>191</v>
      </c>
      <c r="AI2" s="5" t="s">
        <v>191</v>
      </c>
      <c r="AJ2" s="5" t="s">
        <v>191</v>
      </c>
      <c r="AK2" s="5" t="s">
        <v>202</v>
      </c>
      <c r="AL2" s="6" t="s">
        <v>202</v>
      </c>
      <c r="AM2" s="6" t="s">
        <v>202</v>
      </c>
      <c r="AN2" s="6" t="s">
        <v>202</v>
      </c>
    </row>
    <row r="3" spans="1:40" ht="15">
      <c r="A3" s="7">
        <v>1</v>
      </c>
      <c r="B3" s="7">
        <v>1</v>
      </c>
      <c r="C3" s="8" t="s">
        <v>228</v>
      </c>
      <c r="D3" s="9">
        <f>'D1'!D4*'C5'!D3</f>
        <v>0</v>
      </c>
      <c r="E3" s="9">
        <f>'D1'!E4*'C5'!E3</f>
        <v>0</v>
      </c>
      <c r="F3" s="9">
        <f>'D1'!F4*'C5'!F3</f>
        <v>640.5146666100001</v>
      </c>
      <c r="G3" s="9">
        <f>'D1'!G4*'C5'!G3</f>
        <v>0</v>
      </c>
      <c r="H3" s="9">
        <f>'D1'!H4*'C5'!H3</f>
        <v>0</v>
      </c>
      <c r="I3" s="9">
        <f>'D1'!I4*'C5'!I3</f>
        <v>0</v>
      </c>
      <c r="J3" s="9">
        <f>'D1'!J4*'C5'!J3</f>
        <v>0</v>
      </c>
      <c r="K3" s="9">
        <f>'D1'!K4*'C5'!K3</f>
        <v>0</v>
      </c>
      <c r="L3" s="9">
        <f>'D1'!L4*'C5'!L3</f>
        <v>0</v>
      </c>
      <c r="M3" s="9">
        <f>'D1'!M4*'C5'!M3</f>
        <v>0</v>
      </c>
      <c r="N3" s="9">
        <f>'D1'!N4*'C5'!N3</f>
        <v>14262262.3835247</v>
      </c>
      <c r="O3" s="9">
        <f>'D1'!O4*'C5'!O3</f>
        <v>4270386.171711166</v>
      </c>
      <c r="P3" s="9">
        <f>'D1'!P4*'C5'!P3</f>
        <v>10632338.388398236</v>
      </c>
      <c r="Q3" s="9">
        <f>'D1'!Q4*'C5'!Q3</f>
        <v>720621.1142297131</v>
      </c>
      <c r="R3" s="9">
        <f>'D1'!R4*'C5'!R3</f>
        <v>58448.31174518484</v>
      </c>
      <c r="S3" s="9">
        <f>'D1'!S4*'C5'!S3</f>
        <v>0</v>
      </c>
      <c r="T3" s="9">
        <f>'D1'!T4*'C5'!T3</f>
        <v>0</v>
      </c>
      <c r="U3" s="9">
        <f>'D1'!U4*'C5'!U3</f>
        <v>0</v>
      </c>
      <c r="V3" s="9">
        <f>'D1'!V4*'C5'!V3</f>
        <v>0</v>
      </c>
      <c r="W3" s="9">
        <f>'D1'!W4*'C5'!W3</f>
        <v>0</v>
      </c>
      <c r="X3" s="9">
        <f>'D1'!X4*'C5'!X3</f>
        <v>5499.164475690916</v>
      </c>
      <c r="Y3" s="9">
        <f>'D1'!Y4*'C5'!Y3</f>
        <v>0</v>
      </c>
      <c r="Z3" s="9">
        <f>'D1'!Z4*'C5'!Z3</f>
        <v>45.2457621</v>
      </c>
      <c r="AA3" s="9">
        <f>'D1'!AA4*'C5'!AA3</f>
        <v>0</v>
      </c>
      <c r="AB3" s="9">
        <f>'D1'!AB4*'C5'!AB3</f>
        <v>0</v>
      </c>
      <c r="AC3" s="9">
        <f>'D1'!AC4*'C5'!AC3</f>
        <v>0</v>
      </c>
      <c r="AD3" s="9">
        <f>'D1'!AD4*'C5'!AD3</f>
        <v>0</v>
      </c>
      <c r="AE3" s="9">
        <f>'D1'!AE4*'C5'!AE3</f>
        <v>0</v>
      </c>
      <c r="AF3" s="9">
        <f>'D1'!AF4*'C5'!AF3</f>
        <v>0</v>
      </c>
      <c r="AG3" s="9">
        <f>'D1'!AG4*'C5'!AG3</f>
        <v>0</v>
      </c>
      <c r="AH3" s="9">
        <f>'D1'!AH4*'C5'!AH3</f>
        <v>0</v>
      </c>
      <c r="AI3" s="9">
        <f>'D1'!AI4*'C5'!AI3</f>
        <v>0</v>
      </c>
      <c r="AJ3" s="9">
        <f>'D1'!AJ4*'C5'!AJ3</f>
        <v>0</v>
      </c>
      <c r="AK3" s="9">
        <f>A!AK3*'C5'!AK3</f>
        <v>7861387.37397</v>
      </c>
      <c r="AL3" s="10">
        <f>'C5'!AL3*'D1'!Q4</f>
        <v>0</v>
      </c>
      <c r="AM3" s="10">
        <f>'C5'!AM3*'D1'!R4</f>
        <v>31053.449766839138</v>
      </c>
      <c r="AN3" s="10">
        <f>'C5'!AN3*'D1'!X4</f>
        <v>0</v>
      </c>
    </row>
    <row r="4" spans="1:40" ht="15">
      <c r="A4" s="5">
        <v>2</v>
      </c>
      <c r="B4" s="5">
        <v>2</v>
      </c>
      <c r="C4" s="1" t="s">
        <v>229</v>
      </c>
      <c r="D4" s="4">
        <f>'D1'!D5*'C5'!D4</f>
        <v>0</v>
      </c>
      <c r="E4" s="4">
        <f>'D1'!E5*'C5'!E4</f>
        <v>6094.32167808</v>
      </c>
      <c r="F4" s="4">
        <f>'D1'!F5*'C5'!F4</f>
        <v>16691.83369425</v>
      </c>
      <c r="G4" s="4">
        <f>'D1'!G5*'C5'!G4</f>
        <v>0</v>
      </c>
      <c r="H4" s="4">
        <f>'D1'!H5*'C5'!H4</f>
        <v>0</v>
      </c>
      <c r="I4" s="4">
        <f>'D1'!I5*'C5'!I4</f>
        <v>3007.0790568879693</v>
      </c>
      <c r="J4" s="4">
        <f>'D1'!J5*'C5'!J4</f>
        <v>0</v>
      </c>
      <c r="K4" s="4">
        <f>'D1'!K5*'C5'!K4</f>
        <v>466.61853288615885</v>
      </c>
      <c r="L4" s="4">
        <f>'D1'!L5*'C5'!L4</f>
        <v>0</v>
      </c>
      <c r="M4" s="4">
        <f>'D1'!M5*'C5'!M4</f>
        <v>0</v>
      </c>
      <c r="N4" s="4">
        <f>'D1'!N5*'C5'!N4</f>
        <v>51585.15734385</v>
      </c>
      <c r="O4" s="4">
        <f>'D1'!O5*'C5'!O4</f>
        <v>58839.88199038696</v>
      </c>
      <c r="P4" s="4">
        <f>'D1'!P5*'C5'!P4</f>
        <v>27658.915748523577</v>
      </c>
      <c r="Q4" s="4">
        <f>'D1'!Q5*'C5'!Q4</f>
        <v>221355.4463822967</v>
      </c>
      <c r="R4" s="4">
        <f>'D1'!R5*'C5'!R4</f>
        <v>10967.688602876398</v>
      </c>
      <c r="S4" s="4">
        <f>'D1'!S5*'C5'!S4</f>
        <v>0</v>
      </c>
      <c r="T4" s="4">
        <f>'D1'!T5*'C5'!T4</f>
        <v>0</v>
      </c>
      <c r="U4" s="4">
        <f>'D1'!U5*'C5'!U4</f>
        <v>0</v>
      </c>
      <c r="V4" s="4">
        <f>'D1'!V5*'C5'!V4</f>
        <v>5.967033506182</v>
      </c>
      <c r="W4" s="4">
        <f>'D1'!W5*'C5'!W4</f>
        <v>4702.239050040001</v>
      </c>
      <c r="X4" s="4">
        <f>'D1'!X5*'C5'!X4</f>
        <v>744.3012738784645</v>
      </c>
      <c r="Y4" s="4">
        <f>'D1'!Y5*'C5'!Y4</f>
        <v>5.440211353690387</v>
      </c>
      <c r="Z4" s="4">
        <f>'D1'!Z5*'C5'!Z4</f>
        <v>126.96235062</v>
      </c>
      <c r="AA4" s="4">
        <f>'D1'!AA5*'C5'!AA4</f>
        <v>0</v>
      </c>
      <c r="AB4" s="4">
        <f>'D1'!AB5*'C5'!AB4</f>
        <v>0</v>
      </c>
      <c r="AC4" s="4">
        <f>'D1'!AC5*'C5'!AC4</f>
        <v>0</v>
      </c>
      <c r="AD4" s="4">
        <f>'D1'!AD5*'C5'!AD4</f>
        <v>0</v>
      </c>
      <c r="AE4" s="4">
        <f>'D1'!AE5*'C5'!AE4</f>
        <v>0</v>
      </c>
      <c r="AF4" s="4">
        <f>'D1'!AF5*'C5'!AF4</f>
        <v>0</v>
      </c>
      <c r="AG4" s="4">
        <f>'D1'!AG5*'C5'!AG4</f>
        <v>0</v>
      </c>
      <c r="AH4" s="4">
        <f>'D1'!AH5*'C5'!AH4</f>
        <v>0</v>
      </c>
      <c r="AI4" s="4">
        <f>'D1'!AI5*'C5'!AI4</f>
        <v>0</v>
      </c>
      <c r="AJ4" s="4">
        <f>'D1'!AJ5*'C5'!AJ4</f>
        <v>0</v>
      </c>
      <c r="AK4" s="4">
        <f>A!AK4*'C5'!AK4</f>
        <v>0</v>
      </c>
      <c r="AL4" s="6">
        <f>'C5'!AL4*'D1'!Q5</f>
        <v>0</v>
      </c>
      <c r="AM4" s="6">
        <f>'C5'!AM4*'D1'!R5</f>
        <v>5827.107009909739</v>
      </c>
      <c r="AN4" s="6">
        <f>'C5'!AN4*'D1'!X5</f>
        <v>0</v>
      </c>
    </row>
    <row r="5" spans="1:40" ht="15">
      <c r="A5" s="5">
        <v>3</v>
      </c>
      <c r="B5" s="5">
        <v>3</v>
      </c>
      <c r="C5" s="1" t="s">
        <v>223</v>
      </c>
      <c r="D5" s="4">
        <f>'D1'!D6*'C5'!D5</f>
        <v>0</v>
      </c>
      <c r="E5" s="4">
        <f>'D1'!E6*'C5'!E5</f>
        <v>33227.66592972</v>
      </c>
      <c r="F5" s="4">
        <f>'D1'!F6*'C5'!F5</f>
        <v>39654.29187378</v>
      </c>
      <c r="G5" s="4">
        <f>'D1'!G6*'C5'!G5</f>
        <v>0</v>
      </c>
      <c r="H5" s="4">
        <f>'D1'!H6*'C5'!H5</f>
        <v>0</v>
      </c>
      <c r="I5" s="4">
        <f>'D1'!I6*'C5'!I5</f>
        <v>0</v>
      </c>
      <c r="J5" s="4">
        <f>'D1'!J6*'C5'!J5</f>
        <v>0</v>
      </c>
      <c r="K5" s="4">
        <f>'D1'!K6*'C5'!K5</f>
        <v>0</v>
      </c>
      <c r="L5" s="4">
        <f>'D1'!L6*'C5'!L5</f>
        <v>0</v>
      </c>
      <c r="M5" s="4">
        <f>'D1'!M6*'C5'!M5</f>
        <v>0</v>
      </c>
      <c r="N5" s="4">
        <f>'D1'!N6*'C5'!N5</f>
        <v>836524.4257933901</v>
      </c>
      <c r="O5" s="4">
        <f>'D1'!O6*'C5'!O5</f>
        <v>2053135.2143664348</v>
      </c>
      <c r="P5" s="4">
        <f>'D1'!P6*'C5'!P5</f>
        <v>128767.40258075035</v>
      </c>
      <c r="Q5" s="4">
        <f>'D1'!Q6*'C5'!Q5</f>
        <v>103306.7836041109</v>
      </c>
      <c r="R5" s="4">
        <f>'D1'!R6*'C5'!R5</f>
        <v>4263.104749554681</v>
      </c>
      <c r="S5" s="4">
        <f>'D1'!S6*'C5'!S5</f>
        <v>0</v>
      </c>
      <c r="T5" s="4">
        <f>'D1'!T6*'C5'!T5</f>
        <v>0</v>
      </c>
      <c r="U5" s="4">
        <f>'D1'!U6*'C5'!U5</f>
        <v>24.737519988598955</v>
      </c>
      <c r="V5" s="4">
        <f>'D1'!V6*'C5'!V5</f>
        <v>273.0969459607298</v>
      </c>
      <c r="W5" s="4">
        <f>'D1'!W6*'C5'!W5</f>
        <v>81338.03931999464</v>
      </c>
      <c r="X5" s="4">
        <f>'D1'!X6*'C5'!X5</f>
        <v>371308.38404524396</v>
      </c>
      <c r="Y5" s="4">
        <f>'D1'!Y6*'C5'!Y5</f>
        <v>0</v>
      </c>
      <c r="Z5" s="4">
        <f>'D1'!Z6*'C5'!Z5</f>
        <v>57546.0377129</v>
      </c>
      <c r="AA5" s="4">
        <f>'D1'!AA6*'C5'!AA5</f>
        <v>0</v>
      </c>
      <c r="AB5" s="4">
        <f>'D1'!AB6*'C5'!AB5</f>
        <v>0</v>
      </c>
      <c r="AC5" s="4">
        <f>'D1'!AC6*'C5'!AC5</f>
        <v>0</v>
      </c>
      <c r="AD5" s="4">
        <f>'D1'!AD6*'C5'!AD5</f>
        <v>0</v>
      </c>
      <c r="AE5" s="4">
        <f>'D1'!AE6*'C5'!AE5</f>
        <v>0</v>
      </c>
      <c r="AF5" s="4">
        <f>'D1'!AF6*'C5'!AF5</f>
        <v>0</v>
      </c>
      <c r="AG5" s="4">
        <f>'D1'!AG6*'C5'!AG5</f>
        <v>0</v>
      </c>
      <c r="AH5" s="4">
        <f>'D1'!AH6*'C5'!AH5</f>
        <v>0</v>
      </c>
      <c r="AI5" s="4">
        <f>'D1'!AI6*'C5'!AI5</f>
        <v>0</v>
      </c>
      <c r="AJ5" s="4">
        <f>'D1'!AJ6*'C5'!AJ5</f>
        <v>0</v>
      </c>
      <c r="AK5" s="4">
        <f>A!AK5*'C5'!AK5</f>
        <v>0</v>
      </c>
      <c r="AL5" s="6">
        <f>'C5'!AL5*'D1'!Q6</f>
        <v>38504.42306921212</v>
      </c>
      <c r="AM5" s="6">
        <f>'C5'!AM5*'D1'!R6</f>
        <v>2264.9774687799404</v>
      </c>
      <c r="AN5" s="6">
        <f>'C5'!AN5*'D1'!X6</f>
        <v>0</v>
      </c>
    </row>
    <row r="6" spans="1:40" ht="15">
      <c r="A6" s="5">
        <v>4</v>
      </c>
      <c r="B6" s="5">
        <v>4</v>
      </c>
      <c r="C6" s="1" t="s">
        <v>230</v>
      </c>
      <c r="D6" s="4">
        <f>'D1'!D7*'C5'!D6</f>
        <v>0</v>
      </c>
      <c r="E6" s="4">
        <f>'D1'!E7*'C5'!E6</f>
        <v>4680.8113464</v>
      </c>
      <c r="F6" s="4">
        <f>'D1'!F7*'C5'!F6</f>
        <v>0</v>
      </c>
      <c r="G6" s="4">
        <f>'D1'!G7*'C5'!G6</f>
        <v>0</v>
      </c>
      <c r="H6" s="4">
        <f>'D1'!H7*'C5'!H6</f>
        <v>0</v>
      </c>
      <c r="I6" s="4">
        <f>'D1'!I7*'C5'!I6</f>
        <v>0</v>
      </c>
      <c r="J6" s="4">
        <f>'D1'!J7*'C5'!J6</f>
        <v>0</v>
      </c>
      <c r="K6" s="4">
        <f>'D1'!K7*'C5'!K6</f>
        <v>0</v>
      </c>
      <c r="L6" s="4">
        <f>'D1'!L7*'C5'!L6</f>
        <v>0</v>
      </c>
      <c r="M6" s="4">
        <f>'D1'!M7*'C5'!M6</f>
        <v>0</v>
      </c>
      <c r="N6" s="4">
        <f>'D1'!N7*'C5'!N6</f>
        <v>643561.35983176</v>
      </c>
      <c r="O6" s="4">
        <f>'D1'!O7*'C5'!O6</f>
        <v>1177673.1150251168</v>
      </c>
      <c r="P6" s="4">
        <f>'D1'!P7*'C5'!P6</f>
        <v>70047.63162663077</v>
      </c>
      <c r="Q6" s="4">
        <f>'D1'!Q7*'C5'!Q6</f>
        <v>15858.13730217185</v>
      </c>
      <c r="R6" s="4">
        <f>'D1'!R7*'C5'!R6</f>
        <v>2648.602719468837</v>
      </c>
      <c r="S6" s="4">
        <f>'D1'!S7*'C5'!S6</f>
        <v>0</v>
      </c>
      <c r="T6" s="4">
        <f>'D1'!T7*'C5'!T6</f>
        <v>0</v>
      </c>
      <c r="U6" s="4">
        <f>'D1'!U7*'C5'!U6</f>
        <v>53.59613440336732</v>
      </c>
      <c r="V6" s="4">
        <f>'D1'!V7*'C5'!V6</f>
        <v>3445.2580873105435</v>
      </c>
      <c r="W6" s="4">
        <f>'D1'!W7*'C5'!W6</f>
        <v>70083.10333615796</v>
      </c>
      <c r="X6" s="4">
        <f>'D1'!X7*'C5'!X6</f>
        <v>22019.62247991986</v>
      </c>
      <c r="Y6" s="4">
        <f>'D1'!Y7*'C5'!Y6</f>
        <v>0</v>
      </c>
      <c r="Z6" s="4">
        <f>'D1'!Z7*'C5'!Z6</f>
        <v>19184.324186339996</v>
      </c>
      <c r="AA6" s="4">
        <f>'D1'!AA7*'C5'!AA6</f>
        <v>0</v>
      </c>
      <c r="AB6" s="4">
        <f>'D1'!AB7*'C5'!AB6</f>
        <v>0</v>
      </c>
      <c r="AC6" s="4">
        <f>'D1'!AC7*'C5'!AC6</f>
        <v>0</v>
      </c>
      <c r="AD6" s="4">
        <f>'D1'!AD7*'C5'!AD6</f>
        <v>0</v>
      </c>
      <c r="AE6" s="4">
        <f>'D1'!AE7*'C5'!AE6</f>
        <v>0</v>
      </c>
      <c r="AF6" s="4">
        <f>'D1'!AF7*'C5'!AF6</f>
        <v>0</v>
      </c>
      <c r="AG6" s="4">
        <f>'D1'!AG7*'C5'!AG6</f>
        <v>0</v>
      </c>
      <c r="AH6" s="4">
        <f>'D1'!AH7*'C5'!AH6</f>
        <v>0</v>
      </c>
      <c r="AI6" s="4">
        <f>'D1'!AI7*'C5'!AI6</f>
        <v>0</v>
      </c>
      <c r="AJ6" s="4">
        <f>'D1'!AJ7*'C5'!AJ6</f>
        <v>0</v>
      </c>
      <c r="AK6" s="4">
        <f>A!AK6*'C5'!AK6</f>
        <v>0</v>
      </c>
      <c r="AL6" s="6">
        <f>'C5'!AL6*'D1'!Q7</f>
        <v>5910.632452873897</v>
      </c>
      <c r="AM6" s="6">
        <f>'C5'!AM6*'D1'!R7</f>
        <v>1407.1963594075057</v>
      </c>
      <c r="AN6" s="6">
        <f>'C5'!AN6*'D1'!X7</f>
        <v>0</v>
      </c>
    </row>
    <row r="7" spans="1:40" ht="15">
      <c r="A7" s="5">
        <v>5</v>
      </c>
      <c r="B7" s="5">
        <v>5</v>
      </c>
      <c r="C7" s="1" t="s">
        <v>231</v>
      </c>
      <c r="D7" s="4">
        <f>'D1'!D8*'C5'!D7</f>
        <v>0</v>
      </c>
      <c r="E7" s="4">
        <f>'D1'!E8*'C5'!E7</f>
        <v>473647.75289281184</v>
      </c>
      <c r="F7" s="4">
        <f>'D1'!F8*'C5'!F7</f>
        <v>20352.86096265</v>
      </c>
      <c r="G7" s="4">
        <f>'D1'!G8*'C5'!G7</f>
        <v>0</v>
      </c>
      <c r="H7" s="4">
        <f>'D1'!H8*'C5'!H7</f>
        <v>0</v>
      </c>
      <c r="I7" s="4">
        <f>'D1'!I8*'C5'!I7</f>
        <v>0</v>
      </c>
      <c r="J7" s="4">
        <f>'D1'!J8*'C5'!J7</f>
        <v>0</v>
      </c>
      <c r="K7" s="4">
        <f>'D1'!K8*'C5'!K7</f>
        <v>0</v>
      </c>
      <c r="L7" s="4">
        <f>'D1'!L8*'C5'!L7</f>
        <v>0</v>
      </c>
      <c r="M7" s="4">
        <f>'D1'!M8*'C5'!M7</f>
        <v>0</v>
      </c>
      <c r="N7" s="4">
        <f>'D1'!N8*'C5'!N7</f>
        <v>480696.82016933465</v>
      </c>
      <c r="O7" s="4">
        <f>'D1'!O8*'C5'!O7</f>
        <v>2815747.6320297173</v>
      </c>
      <c r="P7" s="4">
        <f>'D1'!P8*'C5'!P7</f>
        <v>234435.66501293963</v>
      </c>
      <c r="Q7" s="4">
        <f>'D1'!Q8*'C5'!Q7</f>
        <v>160499.86517220153</v>
      </c>
      <c r="R7" s="4">
        <f>'D1'!R8*'C5'!R7</f>
        <v>6637.060037213802</v>
      </c>
      <c r="S7" s="4">
        <f>'D1'!S8*'C5'!S7</f>
        <v>0</v>
      </c>
      <c r="T7" s="4">
        <f>'D1'!T8*'C5'!T7</f>
        <v>0</v>
      </c>
      <c r="U7" s="4">
        <f>'D1'!U8*'C5'!U7</f>
        <v>97.67518941325173</v>
      </c>
      <c r="V7" s="4">
        <f>'D1'!V8*'C5'!V7</f>
        <v>400.22521264438046</v>
      </c>
      <c r="W7" s="4">
        <f>'D1'!W8*'C5'!W7</f>
        <v>377723.3549991007</v>
      </c>
      <c r="X7" s="4">
        <f>'D1'!X8*'C5'!X7</f>
        <v>238849.07432673732</v>
      </c>
      <c r="Y7" s="4">
        <f>'D1'!Y8*'C5'!Y7</f>
        <v>13.47099954247143</v>
      </c>
      <c r="Z7" s="4">
        <f>'D1'!Z8*'C5'!Z7</f>
        <v>20645.357649691905</v>
      </c>
      <c r="AA7" s="4">
        <f>'D1'!AA8*'C5'!AA7</f>
        <v>4515918.4467782</v>
      </c>
      <c r="AB7" s="4">
        <f>'D1'!AB8*'C5'!AB7</f>
        <v>295655.06742747</v>
      </c>
      <c r="AC7" s="4">
        <f>'D1'!AC8*'C5'!AC7</f>
        <v>30338.297894293664</v>
      </c>
      <c r="AD7" s="4">
        <f>'D1'!AD8*'C5'!AD7</f>
        <v>0</v>
      </c>
      <c r="AE7" s="4">
        <f>'D1'!AE8*'C5'!AE7</f>
        <v>0</v>
      </c>
      <c r="AF7" s="4">
        <f>'D1'!AF8*'C5'!AF7</f>
        <v>0</v>
      </c>
      <c r="AG7" s="4">
        <f>'D1'!AG8*'C5'!AG7</f>
        <v>0</v>
      </c>
      <c r="AH7" s="4">
        <f>'D1'!AH8*'C5'!AH7</f>
        <v>0</v>
      </c>
      <c r="AI7" s="4">
        <f>'D1'!AI8*'C5'!AI7</f>
        <v>0</v>
      </c>
      <c r="AJ7" s="4">
        <f>'D1'!AJ8*'C5'!AJ7</f>
        <v>0</v>
      </c>
      <c r="AK7" s="4">
        <f>A!AK7*'C5'!AK7</f>
        <v>0</v>
      </c>
      <c r="AL7" s="6">
        <f>'C5'!AL7*'D1'!Q8</f>
        <v>59821.383412967225</v>
      </c>
      <c r="AM7" s="6">
        <f>'C5'!AM7*'D1'!R8</f>
        <v>3526.254297363752</v>
      </c>
      <c r="AN7" s="6">
        <f>'C5'!AN7*'D1'!X8</f>
        <v>0</v>
      </c>
    </row>
    <row r="8" spans="1:40" ht="15">
      <c r="A8" s="5">
        <v>6</v>
      </c>
      <c r="B8" s="5">
        <v>6</v>
      </c>
      <c r="C8" s="1" t="s">
        <v>232</v>
      </c>
      <c r="D8" s="4">
        <f>'D1'!D9*'C5'!D8</f>
        <v>0</v>
      </c>
      <c r="E8" s="4">
        <f>'D1'!E9*'C5'!E8</f>
        <v>417863.1003850468</v>
      </c>
      <c r="F8" s="4">
        <f>'D1'!F9*'C5'!F8</f>
        <v>889075.41103323</v>
      </c>
      <c r="G8" s="4">
        <f>'D1'!G9*'C5'!G8</f>
        <v>0</v>
      </c>
      <c r="H8" s="4">
        <f>'D1'!H9*'C5'!H8</f>
        <v>75618.0209193547</v>
      </c>
      <c r="I8" s="4">
        <f>'D1'!I9*'C5'!I8</f>
        <v>449.4708114131489</v>
      </c>
      <c r="J8" s="4">
        <f>'D1'!J9*'C5'!J8</f>
        <v>0</v>
      </c>
      <c r="K8" s="4">
        <f>'D1'!K9*'C5'!K8</f>
        <v>69.74589182028565</v>
      </c>
      <c r="L8" s="4">
        <f>'D1'!L9*'C5'!L8</f>
        <v>0</v>
      </c>
      <c r="M8" s="4">
        <f>'D1'!M9*'C5'!M8</f>
        <v>40.58496468</v>
      </c>
      <c r="N8" s="4">
        <f>'D1'!N9*'C5'!N8</f>
        <v>702106.88243255</v>
      </c>
      <c r="O8" s="4">
        <f>'D1'!O9*'C5'!O8</f>
        <v>3835140.640625919</v>
      </c>
      <c r="P8" s="4">
        <f>'D1'!P9*'C5'!P8</f>
        <v>497089.2974022724</v>
      </c>
      <c r="Q8" s="4">
        <f>'D1'!Q9*'C5'!Q8</f>
        <v>45701.34853190908</v>
      </c>
      <c r="R8" s="4">
        <f>'D1'!R9*'C5'!R8</f>
        <v>7196.217930152367</v>
      </c>
      <c r="S8" s="4">
        <f>'D1'!S9*'C5'!S8</f>
        <v>0</v>
      </c>
      <c r="T8" s="4">
        <f>'D1'!T9*'C5'!T8</f>
        <v>0</v>
      </c>
      <c r="U8" s="4">
        <f>'D1'!U9*'C5'!U8</f>
        <v>698736.7575082944</v>
      </c>
      <c r="V8" s="4">
        <f>'D1'!V9*'C5'!V8</f>
        <v>1093074.9146135985</v>
      </c>
      <c r="W8" s="4">
        <f>'D1'!W9*'C5'!W8</f>
        <v>737323.4065145348</v>
      </c>
      <c r="X8" s="4">
        <f>'D1'!X9*'C5'!X8</f>
        <v>541478.2321741036</v>
      </c>
      <c r="Y8" s="4">
        <f>'D1'!Y9*'C5'!Y8</f>
        <v>75598.02686187837</v>
      </c>
      <c r="Z8" s="4">
        <f>'D1'!Z9*'C5'!Z8</f>
        <v>71177.96018158003</v>
      </c>
      <c r="AA8" s="4">
        <f>'D1'!AA9*'C5'!AA8</f>
        <v>0</v>
      </c>
      <c r="AB8" s="4">
        <f>'D1'!AB9*'C5'!AB8</f>
        <v>0</v>
      </c>
      <c r="AC8" s="4">
        <f>'D1'!AC9*'C5'!AC8</f>
        <v>0</v>
      </c>
      <c r="AD8" s="4">
        <f>'D1'!AD9*'C5'!AD8</f>
        <v>0</v>
      </c>
      <c r="AE8" s="4">
        <f>'D1'!AE9*'C5'!AE8</f>
        <v>0</v>
      </c>
      <c r="AF8" s="4">
        <f>'D1'!AF9*'C5'!AF8</f>
        <v>0</v>
      </c>
      <c r="AG8" s="4">
        <f>'D1'!AG9*'C5'!AG8</f>
        <v>0</v>
      </c>
      <c r="AH8" s="4">
        <f>'D1'!AH9*'C5'!AH8</f>
        <v>0</v>
      </c>
      <c r="AI8" s="4">
        <f>'D1'!AI9*'C5'!AI8</f>
        <v>0</v>
      </c>
      <c r="AJ8" s="4">
        <f>'D1'!AJ9*'C5'!AJ8</f>
        <v>0</v>
      </c>
      <c r="AK8" s="4">
        <f>A!AK8*'C5'!AK8</f>
        <v>0</v>
      </c>
      <c r="AL8" s="6">
        <f>'C5'!AL8*'D1'!Q9</f>
        <v>17033.770651979914</v>
      </c>
      <c r="AM8" s="6">
        <f>'C5'!AM8*'D1'!R9</f>
        <v>3823.3335631567434</v>
      </c>
      <c r="AN8" s="6">
        <f>'C5'!AN8*'D1'!X9</f>
        <v>0</v>
      </c>
    </row>
    <row r="9" spans="1:40" ht="15">
      <c r="A9" s="5">
        <v>7</v>
      </c>
      <c r="B9" s="5">
        <v>7</v>
      </c>
      <c r="C9" s="1" t="s">
        <v>233</v>
      </c>
      <c r="D9" s="4">
        <f>'D1'!D10*'C5'!D9</f>
        <v>0</v>
      </c>
      <c r="E9" s="4">
        <f>'D1'!E10*'C5'!E9</f>
        <v>49331.50948968771</v>
      </c>
      <c r="F9" s="4">
        <f>'D1'!F10*'C5'!F9</f>
        <v>190695.3223527</v>
      </c>
      <c r="G9" s="4">
        <f>'D1'!G10*'C5'!G9</f>
        <v>0</v>
      </c>
      <c r="H9" s="4">
        <f>'D1'!H10*'C5'!H9</f>
        <v>283720.74287099997</v>
      </c>
      <c r="I9" s="4">
        <f>'D1'!I10*'C5'!I9</f>
        <v>321625.79667748645</v>
      </c>
      <c r="J9" s="4">
        <f>'D1'!J10*'C5'!J9</f>
        <v>0</v>
      </c>
      <c r="K9" s="4">
        <f>'D1'!K10*'C5'!K9</f>
        <v>44411.57584478681</v>
      </c>
      <c r="L9" s="4">
        <f>'D1'!L10*'C5'!L9</f>
        <v>0</v>
      </c>
      <c r="M9" s="4">
        <f>'D1'!M10*'C5'!M9</f>
        <v>0</v>
      </c>
      <c r="N9" s="4">
        <f>'D1'!N10*'C5'!N9</f>
        <v>110035.32458798001</v>
      </c>
      <c r="O9" s="4">
        <f>'D1'!O10*'C5'!O9</f>
        <v>804198.3800126672</v>
      </c>
      <c r="P9" s="4">
        <f>'D1'!P10*'C5'!P9</f>
        <v>159385.61189309784</v>
      </c>
      <c r="Q9" s="4">
        <f>'D1'!Q10*'C5'!Q9</f>
        <v>1698.0973163561353</v>
      </c>
      <c r="R9" s="4">
        <f>'D1'!R10*'C5'!R9</f>
        <v>112397.26483613008</v>
      </c>
      <c r="S9" s="4">
        <f>'D1'!S10*'C5'!S9</f>
        <v>0</v>
      </c>
      <c r="T9" s="4">
        <f>'D1'!T10*'C5'!T9</f>
        <v>23924.77454798</v>
      </c>
      <c r="U9" s="4">
        <f>'D1'!U10*'C5'!U9</f>
        <v>1255335.4822560034</v>
      </c>
      <c r="V9" s="4">
        <f>'D1'!V10*'C5'!V9</f>
        <v>3478.0998315024394</v>
      </c>
      <c r="W9" s="4">
        <f>'D1'!W10*'C5'!W9</f>
        <v>94274.68320441864</v>
      </c>
      <c r="X9" s="4">
        <f>'D1'!X10*'C5'!X9</f>
        <v>15166.448844840399</v>
      </c>
      <c r="Y9" s="4">
        <f>'D1'!Y10*'C5'!Y9</f>
        <v>25.38765298388847</v>
      </c>
      <c r="Z9" s="4">
        <f>'D1'!Z10*'C5'!Z9</f>
        <v>157.12619202000002</v>
      </c>
      <c r="AA9" s="4">
        <f>'D1'!AA10*'C5'!AA9</f>
        <v>0</v>
      </c>
      <c r="AB9" s="4">
        <f>'D1'!AB10*'C5'!AB9</f>
        <v>0</v>
      </c>
      <c r="AC9" s="4">
        <f>'D1'!AC10*'C5'!AC9</f>
        <v>0</v>
      </c>
      <c r="AD9" s="4">
        <f>'D1'!AD10*'C5'!AD9</f>
        <v>0</v>
      </c>
      <c r="AE9" s="4">
        <f>'D1'!AE10*'C5'!AE9</f>
        <v>0</v>
      </c>
      <c r="AF9" s="4">
        <f>'D1'!AF10*'C5'!AF9</f>
        <v>0</v>
      </c>
      <c r="AG9" s="4">
        <f>'D1'!AG10*'C5'!AG9</f>
        <v>0</v>
      </c>
      <c r="AH9" s="4">
        <f>'D1'!AH10*'C5'!AH9</f>
        <v>0</v>
      </c>
      <c r="AI9" s="4">
        <f>'D1'!AI10*'C5'!AI9</f>
        <v>0</v>
      </c>
      <c r="AJ9" s="4">
        <f>'D1'!AJ10*'C5'!AJ9</f>
        <v>0</v>
      </c>
      <c r="AK9" s="4">
        <f>A!AK9*'C5'!AK9</f>
        <v>0</v>
      </c>
      <c r="AL9" s="6">
        <f>'C5'!AL9*'D1'!Q10</f>
        <v>549.6445339605079</v>
      </c>
      <c r="AM9" s="6">
        <f>'C5'!AM9*'D1'!R10</f>
        <v>59716.400924213594</v>
      </c>
      <c r="AN9" s="6">
        <f>'C5'!AN9*'D1'!X10</f>
        <v>0</v>
      </c>
    </row>
    <row r="10" spans="1:40" ht="15">
      <c r="A10" s="5">
        <v>8</v>
      </c>
      <c r="B10" s="5">
        <v>8</v>
      </c>
      <c r="C10" s="1" t="s">
        <v>234</v>
      </c>
      <c r="D10" s="4">
        <f>'D1'!D11*'C5'!D10</f>
        <v>0</v>
      </c>
      <c r="E10" s="4">
        <f>'D1'!E11*'C5'!E10</f>
        <v>2289990.285439384</v>
      </c>
      <c r="F10" s="4">
        <f>'D1'!F11*'C5'!F10</f>
        <v>362401.2255872269</v>
      </c>
      <c r="G10" s="4">
        <f>'D1'!G11*'C5'!G10</f>
        <v>0</v>
      </c>
      <c r="H10" s="4">
        <f>'D1'!H11*'C5'!H10</f>
        <v>117789.36989988653</v>
      </c>
      <c r="I10" s="4">
        <f>'D1'!I11*'C5'!I10</f>
        <v>0</v>
      </c>
      <c r="J10" s="4">
        <f>'D1'!J11*'C5'!J10</f>
        <v>0</v>
      </c>
      <c r="K10" s="4">
        <f>'D1'!K11*'C5'!K10</f>
        <v>0</v>
      </c>
      <c r="L10" s="4">
        <f>'D1'!L11*'C5'!L10</f>
        <v>0</v>
      </c>
      <c r="M10" s="4">
        <f>'D1'!M11*'C5'!M10</f>
        <v>0</v>
      </c>
      <c r="N10" s="4">
        <f>'D1'!N11*'C5'!N10</f>
        <v>690194.41716216</v>
      </c>
      <c r="O10" s="4">
        <f>'D1'!O11*'C5'!O10</f>
        <v>3070532.944038482</v>
      </c>
      <c r="P10" s="4">
        <f>'D1'!P11*'C5'!P10</f>
        <v>289334.20505722234</v>
      </c>
      <c r="Q10" s="4">
        <f>'D1'!Q11*'C5'!Q10</f>
        <v>436470.94231979223</v>
      </c>
      <c r="R10" s="4">
        <f>'D1'!R11*'C5'!R10</f>
        <v>9063.365249720631</v>
      </c>
      <c r="S10" s="4">
        <f>'D1'!S11*'C5'!S10</f>
        <v>0</v>
      </c>
      <c r="T10" s="4">
        <f>'D1'!T11*'C5'!T10</f>
        <v>0</v>
      </c>
      <c r="U10" s="4">
        <f>'D1'!U11*'C5'!U10</f>
        <v>2014.3345391617331</v>
      </c>
      <c r="V10" s="4">
        <f>'D1'!V11*'C5'!V10</f>
        <v>35244.02583450814</v>
      </c>
      <c r="W10" s="4">
        <f>'D1'!W11*'C5'!W10</f>
        <v>424206.20381485065</v>
      </c>
      <c r="X10" s="4">
        <f>'D1'!X11*'C5'!X10</f>
        <v>656177.0363817628</v>
      </c>
      <c r="Y10" s="4">
        <f>'D1'!Y11*'C5'!Y10</f>
        <v>122.53428429978823</v>
      </c>
      <c r="Z10" s="4">
        <f>'D1'!Z11*'C5'!Z10</f>
        <v>83318.66128508464</v>
      </c>
      <c r="AA10" s="4">
        <f>'D1'!AA11*'C5'!AA10</f>
        <v>0</v>
      </c>
      <c r="AB10" s="4">
        <f>'D1'!AB11*'C5'!AB10</f>
        <v>0</v>
      </c>
      <c r="AC10" s="4">
        <f>'D1'!AC11*'C5'!AC10</f>
        <v>38355.606</v>
      </c>
      <c r="AD10" s="4">
        <f>'D1'!AD11*'C5'!AD10</f>
        <v>0</v>
      </c>
      <c r="AE10" s="4">
        <f>'D1'!AE11*'C5'!AE10</f>
        <v>0</v>
      </c>
      <c r="AF10" s="4">
        <f>'D1'!AF11*'C5'!AF10</f>
        <v>0</v>
      </c>
      <c r="AG10" s="4">
        <f>'D1'!AG11*'C5'!AG10</f>
        <v>0</v>
      </c>
      <c r="AH10" s="4">
        <f>'D1'!AH11*'C5'!AH10</f>
        <v>0</v>
      </c>
      <c r="AI10" s="4">
        <f>'D1'!AI11*'C5'!AI10</f>
        <v>0</v>
      </c>
      <c r="AJ10" s="4">
        <f>'D1'!AJ11*'C5'!AJ10</f>
        <v>0</v>
      </c>
      <c r="AK10" s="4">
        <f>A!AK10*'C5'!AK10</f>
        <v>0</v>
      </c>
      <c r="AL10" s="6">
        <f>'C5'!AL10*'D1'!Q11</f>
        <v>162681.1060627213</v>
      </c>
      <c r="AM10" s="6">
        <f>'C5'!AM10*'D1'!R11</f>
        <v>4815.344517181913</v>
      </c>
      <c r="AN10" s="6">
        <f>'C5'!AN10*'D1'!X11</f>
        <v>0</v>
      </c>
    </row>
    <row r="11" spans="1:40" ht="15">
      <c r="A11" s="5">
        <v>9</v>
      </c>
      <c r="B11" s="5">
        <v>9</v>
      </c>
      <c r="C11" s="1" t="s">
        <v>235</v>
      </c>
      <c r="D11" s="4">
        <f>'D1'!D12*'C5'!D11</f>
        <v>186006.33174544058</v>
      </c>
      <c r="E11" s="4">
        <f>'D1'!E12*'C5'!E11</f>
        <v>119913.82089768494</v>
      </c>
      <c r="F11" s="4">
        <f>'D1'!F12*'C5'!F11</f>
        <v>6491197.800698215</v>
      </c>
      <c r="G11" s="4">
        <f>'D1'!G12*'C5'!G11</f>
        <v>0</v>
      </c>
      <c r="H11" s="4">
        <f>'D1'!H12*'C5'!H11</f>
        <v>1213693.9408481466</v>
      </c>
      <c r="I11" s="4">
        <f>'D1'!I12*'C5'!I11</f>
        <v>519872.4333411668</v>
      </c>
      <c r="J11" s="4">
        <f>'D1'!J12*'C5'!J11</f>
        <v>0</v>
      </c>
      <c r="K11" s="4">
        <f>'D1'!K12*'C5'!K11</f>
        <v>66628.61581866427</v>
      </c>
      <c r="L11" s="4">
        <f>'D1'!L12*'C5'!L11</f>
        <v>0</v>
      </c>
      <c r="M11" s="4">
        <f>'D1'!M12*'C5'!M11</f>
        <v>0</v>
      </c>
      <c r="N11" s="4">
        <f>'D1'!N12*'C5'!N11</f>
        <v>397368.78034873435</v>
      </c>
      <c r="O11" s="4">
        <f>'D1'!O12*'C5'!O11</f>
        <v>551229.4996843215</v>
      </c>
      <c r="P11" s="4">
        <f>'D1'!P12*'C5'!P11</f>
        <v>81267.55452098724</v>
      </c>
      <c r="Q11" s="4">
        <f>'D1'!Q12*'C5'!Q11</f>
        <v>13677.556060092686</v>
      </c>
      <c r="R11" s="4">
        <f>'D1'!R12*'C5'!R11</f>
        <v>1621.3302811529372</v>
      </c>
      <c r="S11" s="4">
        <f>'D1'!S12*'C5'!S11</f>
        <v>0</v>
      </c>
      <c r="T11" s="4">
        <f>'D1'!T12*'C5'!T11</f>
        <v>0</v>
      </c>
      <c r="U11" s="4">
        <f>'D1'!U12*'C5'!U11</f>
        <v>15.866347915385086</v>
      </c>
      <c r="V11" s="4">
        <f>'D1'!V12*'C5'!V11</f>
        <v>47356.16202572269</v>
      </c>
      <c r="W11" s="4">
        <f>'D1'!W12*'C5'!W11</f>
        <v>292916.4310911477</v>
      </c>
      <c r="X11" s="4">
        <f>'D1'!X12*'C5'!X11</f>
        <v>86712.98423916892</v>
      </c>
      <c r="Y11" s="4">
        <f>'D1'!Y12*'C5'!Y11</f>
        <v>20370.7646094101</v>
      </c>
      <c r="Z11" s="4">
        <f>'D1'!Z12*'C5'!Z11</f>
        <v>128659.54886323876</v>
      </c>
      <c r="AA11" s="4">
        <f>'D1'!AA12*'C5'!AA11</f>
        <v>0</v>
      </c>
      <c r="AB11" s="4">
        <f>'D1'!AB12*'C5'!AB11</f>
        <v>0</v>
      </c>
      <c r="AC11" s="4">
        <f>'D1'!AC12*'C5'!AC11</f>
        <v>0</v>
      </c>
      <c r="AD11" s="4">
        <f>'D1'!AD12*'C5'!AD11</f>
        <v>0</v>
      </c>
      <c r="AE11" s="4">
        <f>'D1'!AE12*'C5'!AE11</f>
        <v>0</v>
      </c>
      <c r="AF11" s="4">
        <f>'D1'!AF12*'C5'!AF11</f>
        <v>0</v>
      </c>
      <c r="AG11" s="4">
        <f>'D1'!AG12*'C5'!AG11</f>
        <v>0</v>
      </c>
      <c r="AH11" s="4">
        <f>'D1'!AH12*'C5'!AH11</f>
        <v>0</v>
      </c>
      <c r="AI11" s="4">
        <f>'D1'!AI12*'C5'!AI11</f>
        <v>0</v>
      </c>
      <c r="AJ11" s="4">
        <f>'D1'!AJ12*'C5'!AJ11</f>
        <v>0</v>
      </c>
      <c r="AK11" s="4">
        <f>A!AK11*'C5'!AK11</f>
        <v>0</v>
      </c>
      <c r="AL11" s="6">
        <f>'C5'!AL11*'D1'!Q12</f>
        <v>5097.887928723763</v>
      </c>
      <c r="AM11" s="6">
        <f>'C5'!AM11*'D1'!R12</f>
        <v>861.4089430116985</v>
      </c>
      <c r="AN11" s="6">
        <f>'C5'!AN11*'D1'!X12</f>
        <v>0</v>
      </c>
    </row>
    <row r="12" spans="1:40" ht="15">
      <c r="A12" s="5">
        <v>10</v>
      </c>
      <c r="B12" s="5">
        <v>10</v>
      </c>
      <c r="C12" s="1" t="s">
        <v>236</v>
      </c>
      <c r="D12" s="4">
        <f>'D1'!D13*'C5'!D12</f>
        <v>0</v>
      </c>
      <c r="E12" s="4">
        <f>'D1'!E13*'C5'!E12</f>
        <v>18533.54881596096</v>
      </c>
      <c r="F12" s="4">
        <f>'D1'!F13*'C5'!F12</f>
        <v>92560.82436225</v>
      </c>
      <c r="G12" s="4">
        <f>'D1'!G13*'C5'!G12</f>
        <v>0</v>
      </c>
      <c r="H12" s="4">
        <f>'D1'!H13*'C5'!H12</f>
        <v>24933.337927648707</v>
      </c>
      <c r="I12" s="4">
        <f>'D1'!I13*'C5'!I12</f>
        <v>0</v>
      </c>
      <c r="J12" s="4">
        <f>'D1'!J13*'C5'!J12</f>
        <v>0</v>
      </c>
      <c r="K12" s="4">
        <f>'D1'!K13*'C5'!K12</f>
        <v>0</v>
      </c>
      <c r="L12" s="4">
        <f>'D1'!L13*'C5'!L12</f>
        <v>0</v>
      </c>
      <c r="M12" s="4">
        <f>'D1'!M13*'C5'!M12</f>
        <v>0</v>
      </c>
      <c r="N12" s="4">
        <f>'D1'!N13*'C5'!N12</f>
        <v>355374.6306892724</v>
      </c>
      <c r="O12" s="4">
        <f>'D1'!O13*'C5'!O12</f>
        <v>654799.0285058101</v>
      </c>
      <c r="P12" s="4">
        <f>'D1'!P13*'C5'!P12</f>
        <v>71317.89351486595</v>
      </c>
      <c r="Q12" s="4">
        <f>'D1'!Q13*'C5'!Q12</f>
        <v>15999.665411633716</v>
      </c>
      <c r="R12" s="4">
        <f>'D1'!R13*'C5'!R12</f>
        <v>2540.109396958369</v>
      </c>
      <c r="S12" s="4">
        <f>'D1'!S13*'C5'!S12</f>
        <v>0</v>
      </c>
      <c r="T12" s="4">
        <f>'D1'!T13*'C5'!T12</f>
        <v>0</v>
      </c>
      <c r="U12" s="4">
        <f>'D1'!U13*'C5'!U12</f>
        <v>1325.58402244936</v>
      </c>
      <c r="V12" s="4">
        <f>'D1'!V13*'C5'!V12</f>
        <v>71859.06552925581</v>
      </c>
      <c r="W12" s="4">
        <f>'D1'!W13*'C5'!W12</f>
        <v>5679.024473850555</v>
      </c>
      <c r="X12" s="4">
        <f>'D1'!X13*'C5'!X12</f>
        <v>104370.21888617898</v>
      </c>
      <c r="Y12" s="4">
        <f>'D1'!Y13*'C5'!Y12</f>
        <v>363.8942376407086</v>
      </c>
      <c r="Z12" s="4">
        <f>'D1'!Z13*'C5'!Z12</f>
        <v>29140.94205941954</v>
      </c>
      <c r="AA12" s="4">
        <f>'D1'!AA13*'C5'!AA12</f>
        <v>0</v>
      </c>
      <c r="AB12" s="4">
        <f>'D1'!AB13*'C5'!AB12</f>
        <v>0</v>
      </c>
      <c r="AC12" s="4">
        <f>'D1'!AC13*'C5'!AC12</f>
        <v>4970.241</v>
      </c>
      <c r="AD12" s="4">
        <f>'D1'!AD13*'C5'!AD12</f>
        <v>0</v>
      </c>
      <c r="AE12" s="4">
        <f>'D1'!AE13*'C5'!AE12</f>
        <v>0</v>
      </c>
      <c r="AF12" s="4">
        <f>'D1'!AF13*'C5'!AF12</f>
        <v>0</v>
      </c>
      <c r="AG12" s="4">
        <f>'D1'!AG13*'C5'!AG12</f>
        <v>0</v>
      </c>
      <c r="AH12" s="4">
        <f>'D1'!AH13*'C5'!AH12</f>
        <v>0</v>
      </c>
      <c r="AI12" s="4">
        <f>'D1'!AI13*'C5'!AI12</f>
        <v>0</v>
      </c>
      <c r="AJ12" s="4">
        <f>'D1'!AJ13*'C5'!AJ12</f>
        <v>0</v>
      </c>
      <c r="AK12" s="4">
        <f>A!AK12*'C5'!AK12</f>
        <v>0</v>
      </c>
      <c r="AL12" s="6">
        <f>'C5'!AL12*'D1'!Q13</f>
        <v>5963.382698431719</v>
      </c>
      <c r="AM12" s="6">
        <f>'C5'!AM12*'D1'!R13</f>
        <v>1349.5541138058807</v>
      </c>
      <c r="AN12" s="6">
        <f>'C5'!AN12*'D1'!X13</f>
        <v>0</v>
      </c>
    </row>
    <row r="13" spans="1:40" ht="15">
      <c r="A13" s="5">
        <v>11</v>
      </c>
      <c r="B13" s="5">
        <v>11</v>
      </c>
      <c r="C13" s="1" t="s">
        <v>237</v>
      </c>
      <c r="D13" s="4">
        <f>'D1'!D14*'C5'!D13</f>
        <v>0</v>
      </c>
      <c r="E13" s="4">
        <f>'D1'!E14*'C5'!E13</f>
        <v>1463.7983847744913</v>
      </c>
      <c r="F13" s="4">
        <f>'D1'!F14*'C5'!F13</f>
        <v>97371.19642356</v>
      </c>
      <c r="G13" s="4">
        <f>'D1'!G14*'C5'!G13</f>
        <v>0</v>
      </c>
      <c r="H13" s="4">
        <f>'D1'!H14*'C5'!H13</f>
        <v>0</v>
      </c>
      <c r="I13" s="4">
        <f>'D1'!I14*'C5'!I13</f>
        <v>0</v>
      </c>
      <c r="J13" s="4">
        <f>'D1'!J14*'C5'!J13</f>
        <v>0</v>
      </c>
      <c r="K13" s="4">
        <f>'D1'!K14*'C5'!K13</f>
        <v>0</v>
      </c>
      <c r="L13" s="4">
        <f>'D1'!L14*'C5'!L13</f>
        <v>0</v>
      </c>
      <c r="M13" s="4">
        <f>'D1'!M14*'C5'!M13</f>
        <v>0</v>
      </c>
      <c r="N13" s="4">
        <f>'D1'!N14*'C5'!N13</f>
        <v>188556.8879584</v>
      </c>
      <c r="O13" s="4">
        <f>'D1'!O14*'C5'!O13</f>
        <v>41924.374800849895</v>
      </c>
      <c r="P13" s="4">
        <f>'D1'!P14*'C5'!P13</f>
        <v>117008.49086138993</v>
      </c>
      <c r="Q13" s="4">
        <f>'D1'!Q14*'C5'!Q13</f>
        <v>95604.85883240822</v>
      </c>
      <c r="R13" s="4">
        <f>'D1'!R14*'C5'!R13</f>
        <v>10775.738878434802</v>
      </c>
      <c r="S13" s="4">
        <f>'D1'!S14*'C5'!S13</f>
        <v>0</v>
      </c>
      <c r="T13" s="4">
        <f>'D1'!T14*'C5'!T13</f>
        <v>0</v>
      </c>
      <c r="U13" s="4">
        <f>'D1'!U14*'C5'!U13</f>
        <v>293.0974782524513</v>
      </c>
      <c r="V13" s="4">
        <f>'D1'!V14*'C5'!V13</f>
        <v>7484.87925540789</v>
      </c>
      <c r="W13" s="4">
        <f>'D1'!W14*'C5'!W13</f>
        <v>19.50838133598525</v>
      </c>
      <c r="X13" s="4">
        <f>'D1'!X14*'C5'!X13</f>
        <v>81115.96427525992</v>
      </c>
      <c r="Y13" s="4">
        <f>'D1'!Y14*'C5'!Y13</f>
        <v>2749.083778425085</v>
      </c>
      <c r="Z13" s="4">
        <f>'D1'!Z14*'C5'!Z13</f>
        <v>36033.7702956</v>
      </c>
      <c r="AA13" s="4">
        <f>'D1'!AA14*'C5'!AA13</f>
        <v>0</v>
      </c>
      <c r="AB13" s="4">
        <f>'D1'!AB14*'C5'!AB13</f>
        <v>0</v>
      </c>
      <c r="AC13" s="4">
        <f>'D1'!AC14*'C5'!AC13</f>
        <v>0</v>
      </c>
      <c r="AD13" s="4">
        <f>'D1'!AD14*'C5'!AD13</f>
        <v>0</v>
      </c>
      <c r="AE13" s="4">
        <f>'D1'!AE14*'C5'!AE13</f>
        <v>0</v>
      </c>
      <c r="AF13" s="4">
        <f>'D1'!AF14*'C5'!AF13</f>
        <v>0</v>
      </c>
      <c r="AG13" s="4">
        <f>'D1'!AG14*'C5'!AG13</f>
        <v>0</v>
      </c>
      <c r="AH13" s="4">
        <f>'D1'!AH14*'C5'!AH13</f>
        <v>0</v>
      </c>
      <c r="AI13" s="4">
        <f>'D1'!AI14*'C5'!AI13</f>
        <v>0</v>
      </c>
      <c r="AJ13" s="4">
        <f>'D1'!AJ14*'C5'!AJ13</f>
        <v>0</v>
      </c>
      <c r="AK13" s="4">
        <f>A!AK13*'C5'!AK13</f>
        <v>0</v>
      </c>
      <c r="AL13" s="6">
        <f>'C5'!AL13*'D1'!Q14</f>
        <v>35633.767730707485</v>
      </c>
      <c r="AM13" s="6">
        <f>'C5'!AM13*'D1'!R14</f>
        <v>5725.124575383787</v>
      </c>
      <c r="AN13" s="6">
        <f>'C5'!AN13*'D1'!X14</f>
        <v>0</v>
      </c>
    </row>
    <row r="14" spans="1:40" ht="15">
      <c r="A14" s="5">
        <v>12</v>
      </c>
      <c r="B14" s="5">
        <v>12</v>
      </c>
      <c r="C14" s="1" t="s">
        <v>238</v>
      </c>
      <c r="D14" s="4">
        <f>'D1'!D15*'C5'!D14</f>
        <v>0</v>
      </c>
      <c r="E14" s="4">
        <f>'D1'!E15*'C5'!E14</f>
        <v>0</v>
      </c>
      <c r="F14" s="4">
        <f>'D1'!F15*'C5'!F14</f>
        <v>39026.568342239996</v>
      </c>
      <c r="G14" s="4">
        <f>'D1'!G15*'C5'!G14</f>
        <v>0</v>
      </c>
      <c r="H14" s="4">
        <f>'D1'!H15*'C5'!H14</f>
        <v>0</v>
      </c>
      <c r="I14" s="4">
        <f>'D1'!I15*'C5'!I14</f>
        <v>0</v>
      </c>
      <c r="J14" s="4">
        <f>'D1'!J15*'C5'!J14</f>
        <v>0</v>
      </c>
      <c r="K14" s="4">
        <f>'D1'!K15*'C5'!K14</f>
        <v>0</v>
      </c>
      <c r="L14" s="4">
        <f>'D1'!L15*'C5'!L14</f>
        <v>0</v>
      </c>
      <c r="M14" s="4">
        <f>'D1'!M15*'C5'!M14</f>
        <v>0</v>
      </c>
      <c r="N14" s="4">
        <f>'D1'!N15*'C5'!N14</f>
        <v>496612.96473280014</v>
      </c>
      <c r="O14" s="4">
        <f>'D1'!O15*'C5'!O14</f>
        <v>28047.168771467866</v>
      </c>
      <c r="P14" s="4">
        <f>'D1'!P15*'C5'!P14</f>
        <v>198694.1931149741</v>
      </c>
      <c r="Q14" s="4">
        <f>'D1'!Q15*'C5'!Q14</f>
        <v>151658.72648236138</v>
      </c>
      <c r="R14" s="4">
        <f>'D1'!R15*'C5'!R14</f>
        <v>19710.884747006698</v>
      </c>
      <c r="S14" s="4">
        <f>'D1'!S15*'C5'!S14</f>
        <v>0</v>
      </c>
      <c r="T14" s="4">
        <f>'D1'!T15*'C5'!T14</f>
        <v>0</v>
      </c>
      <c r="U14" s="4">
        <f>'D1'!U15*'C5'!U14</f>
        <v>3924.7436388781</v>
      </c>
      <c r="V14" s="4">
        <f>'D1'!V15*'C5'!V14</f>
        <v>65867.4009837527</v>
      </c>
      <c r="W14" s="4">
        <f>'D1'!W15*'C5'!W14</f>
        <v>2471.5797886003993</v>
      </c>
      <c r="X14" s="4">
        <f>'D1'!X15*'C5'!X14</f>
        <v>138394.28250569088</v>
      </c>
      <c r="Y14" s="4">
        <f>'D1'!Y15*'C5'!Y14</f>
        <v>2.849634518599726</v>
      </c>
      <c r="Z14" s="4">
        <f>'D1'!Z15*'C5'!Z14</f>
        <v>25616.480851940007</v>
      </c>
      <c r="AA14" s="4">
        <f>'D1'!AA15*'C5'!AA14</f>
        <v>0</v>
      </c>
      <c r="AB14" s="4">
        <f>'D1'!AB15*'C5'!AB14</f>
        <v>0</v>
      </c>
      <c r="AC14" s="4">
        <f>'D1'!AC15*'C5'!AC14</f>
        <v>0</v>
      </c>
      <c r="AD14" s="4">
        <f>'D1'!AD15*'C5'!AD14</f>
        <v>0</v>
      </c>
      <c r="AE14" s="4">
        <f>'D1'!AE15*'C5'!AE14</f>
        <v>0</v>
      </c>
      <c r="AF14" s="4">
        <f>'D1'!AF15*'C5'!AF14</f>
        <v>0</v>
      </c>
      <c r="AG14" s="4">
        <f>'D1'!AG15*'C5'!AG14</f>
        <v>0</v>
      </c>
      <c r="AH14" s="4">
        <f>'D1'!AH15*'C5'!AH14</f>
        <v>0</v>
      </c>
      <c r="AI14" s="4">
        <f>'D1'!AI15*'C5'!AI14</f>
        <v>0</v>
      </c>
      <c r="AJ14" s="4">
        <f>'D1'!AJ15*'C5'!AJ14</f>
        <v>0</v>
      </c>
      <c r="AK14" s="4">
        <f>A!AK14*'C5'!AK14</f>
        <v>0</v>
      </c>
      <c r="AL14" s="6">
        <f>'C5'!AL14*'D1'!Q15</f>
        <v>56526.121159602095</v>
      </c>
      <c r="AM14" s="6">
        <f>'C5'!AM14*'D1'!R15</f>
        <v>10472.346438672872</v>
      </c>
      <c r="AN14" s="6">
        <f>'C5'!AN14*'D1'!X15</f>
        <v>0</v>
      </c>
    </row>
    <row r="15" spans="1:40" ht="15">
      <c r="A15" s="5">
        <v>13</v>
      </c>
      <c r="B15" s="5">
        <v>13</v>
      </c>
      <c r="C15" s="1" t="s">
        <v>239</v>
      </c>
      <c r="D15" s="4">
        <f>'D1'!D16*'C5'!D15</f>
        <v>0</v>
      </c>
      <c r="E15" s="4">
        <f>'D1'!E16*'C5'!E15</f>
        <v>0</v>
      </c>
      <c r="F15" s="4">
        <f>'D1'!F16*'C5'!F15</f>
        <v>21543.213080250003</v>
      </c>
      <c r="G15" s="4">
        <f>'D1'!G16*'C5'!G15</f>
        <v>0</v>
      </c>
      <c r="H15" s="4">
        <f>'D1'!H16*'C5'!H15</f>
        <v>0</v>
      </c>
      <c r="I15" s="4">
        <f>'D1'!I16*'C5'!I15</f>
        <v>0</v>
      </c>
      <c r="J15" s="4">
        <f>'D1'!J16*'C5'!J15</f>
        <v>0</v>
      </c>
      <c r="K15" s="4">
        <f>'D1'!K16*'C5'!K15</f>
        <v>0</v>
      </c>
      <c r="L15" s="4">
        <f>'D1'!L16*'C5'!L15</f>
        <v>0</v>
      </c>
      <c r="M15" s="4">
        <f>'D1'!M16*'C5'!M15</f>
        <v>0</v>
      </c>
      <c r="N15" s="4">
        <f>'D1'!N16*'C5'!N15</f>
        <v>194150.71096647</v>
      </c>
      <c r="O15" s="4">
        <f>'D1'!O16*'C5'!O15</f>
        <v>23235.231520883335</v>
      </c>
      <c r="P15" s="4">
        <f>'D1'!P16*'C5'!P15</f>
        <v>71961.39812527019</v>
      </c>
      <c r="Q15" s="4">
        <f>'D1'!Q16*'C5'!Q15</f>
        <v>62130.84005376032</v>
      </c>
      <c r="R15" s="4">
        <f>'D1'!R16*'C5'!R15</f>
        <v>22728.971718661534</v>
      </c>
      <c r="S15" s="4">
        <f>'D1'!S16*'C5'!S15</f>
        <v>0</v>
      </c>
      <c r="T15" s="4">
        <f>'D1'!T16*'C5'!T15</f>
        <v>0</v>
      </c>
      <c r="U15" s="4">
        <f>'D1'!U16*'C5'!U15</f>
        <v>20.92574739942023</v>
      </c>
      <c r="V15" s="4">
        <f>'D1'!V16*'C5'!V15</f>
        <v>50.73650082297</v>
      </c>
      <c r="W15" s="4">
        <f>'D1'!W16*'C5'!W15</f>
        <v>1400.329598451462</v>
      </c>
      <c r="X15" s="4">
        <f>'D1'!X16*'C5'!X15</f>
        <v>45206.58366549711</v>
      </c>
      <c r="Y15" s="4">
        <f>'D1'!Y16*'C5'!Y15</f>
        <v>1225.1519583889806</v>
      </c>
      <c r="Z15" s="4">
        <f>'D1'!Z16*'C5'!Z15</f>
        <v>62986.95466603998</v>
      </c>
      <c r="AA15" s="4">
        <f>'D1'!AA16*'C5'!AA15</f>
        <v>0</v>
      </c>
      <c r="AB15" s="4">
        <f>'D1'!AB16*'C5'!AB15</f>
        <v>0</v>
      </c>
      <c r="AC15" s="4">
        <f>'D1'!AC16*'C5'!AC15</f>
        <v>0</v>
      </c>
      <c r="AD15" s="4">
        <f>'D1'!AD16*'C5'!AD15</f>
        <v>0</v>
      </c>
      <c r="AE15" s="4">
        <f>'D1'!AE16*'C5'!AE15</f>
        <v>0</v>
      </c>
      <c r="AF15" s="4">
        <f>'D1'!AF16*'C5'!AF15</f>
        <v>0</v>
      </c>
      <c r="AG15" s="4">
        <f>'D1'!AG16*'C5'!AG15</f>
        <v>0</v>
      </c>
      <c r="AH15" s="4">
        <f>'D1'!AH16*'C5'!AH15</f>
        <v>0</v>
      </c>
      <c r="AI15" s="4">
        <f>'D1'!AI16*'C5'!AI15</f>
        <v>0</v>
      </c>
      <c r="AJ15" s="4">
        <f>'D1'!AJ16*'C5'!AJ15</f>
        <v>0</v>
      </c>
      <c r="AK15" s="4">
        <f>A!AK15*'C5'!AK15</f>
        <v>0</v>
      </c>
      <c r="AL15" s="6">
        <f>'C5'!AL15*'D1'!Q16</f>
        <v>23157.357799883528</v>
      </c>
      <c r="AM15" s="6">
        <f>'C5'!AM15*'D1'!R16</f>
        <v>12075.848907227171</v>
      </c>
      <c r="AN15" s="6">
        <f>'C5'!AN15*'D1'!X16</f>
        <v>0</v>
      </c>
    </row>
    <row r="16" spans="1:40" ht="15">
      <c r="A16" s="5">
        <v>14</v>
      </c>
      <c r="B16" s="5">
        <v>14</v>
      </c>
      <c r="C16" s="1" t="s">
        <v>240</v>
      </c>
      <c r="D16" s="4">
        <f>'D1'!D17*'C5'!D16</f>
        <v>0</v>
      </c>
      <c r="E16" s="4">
        <f>'D1'!E17*'C5'!E16</f>
        <v>0</v>
      </c>
      <c r="F16" s="4">
        <f>'D1'!F17*'C5'!F16</f>
        <v>117363.18244446</v>
      </c>
      <c r="G16" s="4">
        <f>'D1'!G17*'C5'!G16</f>
        <v>0</v>
      </c>
      <c r="H16" s="4">
        <f>'D1'!H17*'C5'!H16</f>
        <v>0</v>
      </c>
      <c r="I16" s="4">
        <f>'D1'!I17*'C5'!I16</f>
        <v>0</v>
      </c>
      <c r="J16" s="4">
        <f>'D1'!J17*'C5'!J16</f>
        <v>0</v>
      </c>
      <c r="K16" s="4">
        <f>'D1'!K17*'C5'!K16</f>
        <v>0</v>
      </c>
      <c r="L16" s="4">
        <f>'D1'!L17*'C5'!L16</f>
        <v>0</v>
      </c>
      <c r="M16" s="4">
        <f>'D1'!M17*'C5'!M16</f>
        <v>0</v>
      </c>
      <c r="N16" s="4">
        <f>'D1'!N17*'C5'!N16</f>
        <v>344060.89672808995</v>
      </c>
      <c r="O16" s="4">
        <f>'D1'!O17*'C5'!O16</f>
        <v>151259.80684973297</v>
      </c>
      <c r="P16" s="4">
        <f>'D1'!P17*'C5'!P16</f>
        <v>123424.50062195864</v>
      </c>
      <c r="Q16" s="4">
        <f>'D1'!Q17*'C5'!Q16</f>
        <v>129038.6906170114</v>
      </c>
      <c r="R16" s="4">
        <f>'D1'!R17*'C5'!R16</f>
        <v>104114.89618733569</v>
      </c>
      <c r="S16" s="4">
        <f>'D1'!S17*'C5'!S16</f>
        <v>21522.556532992832</v>
      </c>
      <c r="T16" s="4">
        <f>'D1'!T17*'C5'!T16</f>
        <v>0</v>
      </c>
      <c r="U16" s="4">
        <f>'D1'!U17*'C5'!U16</f>
        <v>66043.85814894251</v>
      </c>
      <c r="V16" s="4">
        <f>'D1'!V17*'C5'!V16</f>
        <v>426.9475638921622</v>
      </c>
      <c r="W16" s="4">
        <f>'D1'!W17*'C5'!W16</f>
        <v>5074.52767084412</v>
      </c>
      <c r="X16" s="4">
        <f>'D1'!X17*'C5'!X16</f>
        <v>116487.47364754976</v>
      </c>
      <c r="Y16" s="4">
        <f>'D1'!Y17*'C5'!Y16</f>
        <v>20075.0389015054</v>
      </c>
      <c r="Z16" s="4">
        <f>'D1'!Z17*'C5'!Z16</f>
        <v>61005.83464139998</v>
      </c>
      <c r="AA16" s="4">
        <f>'D1'!AA17*'C5'!AA16</f>
        <v>0</v>
      </c>
      <c r="AB16" s="4">
        <f>'D1'!AB17*'C5'!AB16</f>
        <v>0</v>
      </c>
      <c r="AC16" s="4">
        <f>'D1'!AC17*'C5'!AC16</f>
        <v>0</v>
      </c>
      <c r="AD16" s="4">
        <f>'D1'!AD17*'C5'!AD16</f>
        <v>0</v>
      </c>
      <c r="AE16" s="4">
        <f>'D1'!AE17*'C5'!AE16</f>
        <v>0</v>
      </c>
      <c r="AF16" s="4">
        <f>'D1'!AF17*'C5'!AF16</f>
        <v>0</v>
      </c>
      <c r="AG16" s="4">
        <f>'D1'!AG17*'C5'!AG16</f>
        <v>0</v>
      </c>
      <c r="AH16" s="4">
        <f>'D1'!AH17*'C5'!AH16</f>
        <v>0</v>
      </c>
      <c r="AI16" s="4">
        <f>'D1'!AI17*'C5'!AI16</f>
        <v>0</v>
      </c>
      <c r="AJ16" s="4">
        <f>'D1'!AJ17*'C5'!AJ16</f>
        <v>0</v>
      </c>
      <c r="AK16" s="4">
        <f>A!AK16*'C5'!AK16</f>
        <v>0</v>
      </c>
      <c r="AL16" s="6">
        <f>'C5'!AL16*'D1'!Q17</f>
        <v>48095.1991967434</v>
      </c>
      <c r="AM16" s="6">
        <f>'C5'!AM16*'D1'!R17</f>
        <v>55315.99805360427</v>
      </c>
      <c r="AN16" s="6">
        <f>'C5'!AN16*'D1'!X17</f>
        <v>0</v>
      </c>
    </row>
    <row r="17" spans="1:40" ht="15">
      <c r="A17" s="5">
        <v>15</v>
      </c>
      <c r="B17" s="5">
        <v>15</v>
      </c>
      <c r="C17" s="1" t="s">
        <v>224</v>
      </c>
      <c r="D17" s="4">
        <f>'D1'!D18*'C5'!D17</f>
        <v>0</v>
      </c>
      <c r="E17" s="4">
        <f>'D1'!E18*'C5'!E17</f>
        <v>0</v>
      </c>
      <c r="F17" s="4">
        <f>'D1'!F18*'C5'!F17</f>
        <v>4862.34760257</v>
      </c>
      <c r="G17" s="4">
        <f>'D1'!G18*'C5'!G17</f>
        <v>0</v>
      </c>
      <c r="H17" s="4">
        <f>'D1'!H18*'C5'!H17</f>
        <v>0</v>
      </c>
      <c r="I17" s="4">
        <f>'D1'!I18*'C5'!I17</f>
        <v>0</v>
      </c>
      <c r="J17" s="4">
        <f>'D1'!J18*'C5'!J17</f>
        <v>0</v>
      </c>
      <c r="K17" s="4">
        <f>'D1'!K18*'C5'!K17</f>
        <v>0</v>
      </c>
      <c r="L17" s="4">
        <f>'D1'!L18*'C5'!L17</f>
        <v>0</v>
      </c>
      <c r="M17" s="4">
        <f>'D1'!M18*'C5'!M17</f>
        <v>0</v>
      </c>
      <c r="N17" s="4">
        <f>'D1'!N18*'C5'!N17</f>
        <v>17861.35634646</v>
      </c>
      <c r="O17" s="4">
        <f>'D1'!O18*'C5'!O17</f>
        <v>3099.855601403722</v>
      </c>
      <c r="P17" s="4">
        <f>'D1'!P18*'C5'!P17</f>
        <v>1038.8383642541803</v>
      </c>
      <c r="Q17" s="4">
        <f>'D1'!Q18*'C5'!Q17</f>
        <v>3555.675342653119</v>
      </c>
      <c r="R17" s="4">
        <f>'D1'!R18*'C5'!R17</f>
        <v>4404.980632837602</v>
      </c>
      <c r="S17" s="4">
        <f>'D1'!S18*'C5'!S17</f>
        <v>0</v>
      </c>
      <c r="T17" s="4">
        <f>'D1'!T18*'C5'!T17</f>
        <v>0</v>
      </c>
      <c r="U17" s="4">
        <f>'D1'!U18*'C5'!U17</f>
        <v>0.06987406624232606</v>
      </c>
      <c r="V17" s="4">
        <f>'D1'!V18*'C5'!V17</f>
        <v>321.32386614570004</v>
      </c>
      <c r="W17" s="4">
        <f>'D1'!W18*'C5'!W17</f>
        <v>2614.9762882622576</v>
      </c>
      <c r="X17" s="4">
        <f>'D1'!X18*'C5'!X17</f>
        <v>568.7090719423478</v>
      </c>
      <c r="Y17" s="4">
        <f>'D1'!Y18*'C5'!Y17</f>
        <v>0</v>
      </c>
      <c r="Z17" s="4">
        <f>'D1'!Z18*'C5'!Z17</f>
        <v>734.68133272</v>
      </c>
      <c r="AA17" s="4">
        <f>'D1'!AA18*'C5'!AA17</f>
        <v>0</v>
      </c>
      <c r="AB17" s="4">
        <f>'D1'!AB18*'C5'!AB17</f>
        <v>0</v>
      </c>
      <c r="AC17" s="4">
        <f>'D1'!AC18*'C5'!AC17</f>
        <v>0</v>
      </c>
      <c r="AD17" s="4">
        <f>'D1'!AD18*'C5'!AD17</f>
        <v>0</v>
      </c>
      <c r="AE17" s="4">
        <f>'D1'!AE18*'C5'!AE17</f>
        <v>0</v>
      </c>
      <c r="AF17" s="4">
        <f>'D1'!AF18*'C5'!AF17</f>
        <v>0</v>
      </c>
      <c r="AG17" s="4">
        <f>'D1'!AG18*'C5'!AG17</f>
        <v>0</v>
      </c>
      <c r="AH17" s="4">
        <f>'D1'!AH18*'C5'!AH17</f>
        <v>0</v>
      </c>
      <c r="AI17" s="4">
        <f>'D1'!AI18*'C5'!AI17</f>
        <v>0</v>
      </c>
      <c r="AJ17" s="4">
        <f>'D1'!AJ18*'C5'!AJ17</f>
        <v>0</v>
      </c>
      <c r="AK17" s="4">
        <f>A!AK17*'C5'!AK17</f>
        <v>0</v>
      </c>
      <c r="AL17" s="6">
        <f>'C5'!AL17*'D1'!Q18</f>
        <v>1325.268514940324</v>
      </c>
      <c r="AM17" s="6">
        <f>'C5'!AM17*'D1'!R18</f>
        <v>2340.3557899512966</v>
      </c>
      <c r="AN17" s="6">
        <f>'C5'!AN17*'D1'!X18</f>
        <v>0</v>
      </c>
    </row>
    <row r="18" spans="1:40" ht="15">
      <c r="A18" s="5">
        <v>16</v>
      </c>
      <c r="B18" s="5">
        <v>16</v>
      </c>
      <c r="C18" s="1" t="s">
        <v>16</v>
      </c>
      <c r="D18" s="4">
        <f>'D1'!D19*'C5'!D18</f>
        <v>0</v>
      </c>
      <c r="E18" s="4">
        <f>'D1'!E19*'C5'!E18</f>
        <v>9747.485149706012</v>
      </c>
      <c r="F18" s="4">
        <f>'D1'!F19*'C5'!F18</f>
        <v>13625.43287652</v>
      </c>
      <c r="G18" s="4">
        <f>'D1'!G19*'C5'!G18</f>
        <v>0</v>
      </c>
      <c r="H18" s="4">
        <f>'D1'!H19*'C5'!H18</f>
        <v>1621.8703652161964</v>
      </c>
      <c r="I18" s="4">
        <f>'D1'!I19*'C5'!I18</f>
        <v>0</v>
      </c>
      <c r="J18" s="4">
        <f>'D1'!J19*'C5'!J18</f>
        <v>0</v>
      </c>
      <c r="K18" s="4">
        <f>'D1'!K19*'C5'!K18</f>
        <v>0</v>
      </c>
      <c r="L18" s="4">
        <f>'D1'!L19*'C5'!L18</f>
        <v>0</v>
      </c>
      <c r="M18" s="4">
        <f>'D1'!M19*'C5'!M18</f>
        <v>0</v>
      </c>
      <c r="N18" s="4">
        <f>'D1'!N19*'C5'!N18</f>
        <v>359503.1787887079</v>
      </c>
      <c r="O18" s="4">
        <f>'D1'!O19*'C5'!O18</f>
        <v>612141.248273611</v>
      </c>
      <c r="P18" s="4">
        <f>'D1'!P19*'C5'!P18</f>
        <v>104945.10294415406</v>
      </c>
      <c r="Q18" s="4">
        <f>'D1'!Q19*'C5'!Q18</f>
        <v>127880.25683215683</v>
      </c>
      <c r="R18" s="4">
        <f>'D1'!R19*'C5'!R18</f>
        <v>6988.335619887555</v>
      </c>
      <c r="S18" s="4">
        <f>'D1'!S19*'C5'!S18</f>
        <v>0</v>
      </c>
      <c r="T18" s="4">
        <f>'D1'!T19*'C5'!T18</f>
        <v>0</v>
      </c>
      <c r="U18" s="4">
        <f>'D1'!U19*'C5'!U18</f>
        <v>5110.840315397213</v>
      </c>
      <c r="V18" s="4">
        <f>'D1'!V19*'C5'!V18</f>
        <v>31575.654531580258</v>
      </c>
      <c r="W18" s="4">
        <f>'D1'!W19*'C5'!W18</f>
        <v>255306.42730883774</v>
      </c>
      <c r="X18" s="4">
        <f>'D1'!X19*'C5'!X18</f>
        <v>106715.50705814469</v>
      </c>
      <c r="Y18" s="4">
        <f>'D1'!Y19*'C5'!Y18</f>
        <v>2.072461468072528</v>
      </c>
      <c r="Z18" s="4">
        <f>'D1'!Z19*'C5'!Z18</f>
        <v>52371.36708893406</v>
      </c>
      <c r="AA18" s="4">
        <f>'D1'!AA19*'C5'!AA18</f>
        <v>0</v>
      </c>
      <c r="AB18" s="4">
        <f>'D1'!AB19*'C5'!AB18</f>
        <v>0</v>
      </c>
      <c r="AC18" s="4">
        <f>'D1'!AC19*'C5'!AC18</f>
        <v>0</v>
      </c>
      <c r="AD18" s="4">
        <f>'D1'!AD19*'C5'!AD18</f>
        <v>0</v>
      </c>
      <c r="AE18" s="4">
        <f>'D1'!AE19*'C5'!AE18</f>
        <v>0</v>
      </c>
      <c r="AF18" s="4">
        <f>'D1'!AF19*'C5'!AF18</f>
        <v>0</v>
      </c>
      <c r="AG18" s="4">
        <f>'D1'!AG19*'C5'!AG18</f>
        <v>0</v>
      </c>
      <c r="AH18" s="4">
        <f>'D1'!AH19*'C5'!AH18</f>
        <v>0</v>
      </c>
      <c r="AI18" s="4">
        <f>'D1'!AI19*'C5'!AI18</f>
        <v>0</v>
      </c>
      <c r="AJ18" s="4">
        <f>'D1'!AJ19*'C5'!AJ18</f>
        <v>0</v>
      </c>
      <c r="AK18" s="4">
        <f>A!AK18*'C5'!AK18</f>
        <v>0</v>
      </c>
      <c r="AL18" s="6">
        <f>'C5'!AL18*'D1'!Q19</f>
        <v>47663.428668288645</v>
      </c>
      <c r="AM18" s="6">
        <f>'C5'!AM18*'D1'!R19</f>
        <v>3712.88618347251</v>
      </c>
      <c r="AN18" s="6">
        <f>'C5'!AN18*'D1'!X19</f>
        <v>0</v>
      </c>
    </row>
    <row r="19" spans="1:40" ht="15">
      <c r="A19" s="5">
        <v>17</v>
      </c>
      <c r="B19" s="5">
        <v>17</v>
      </c>
      <c r="C19" s="1" t="s">
        <v>241</v>
      </c>
      <c r="D19" s="4">
        <f>'D1'!D20*'C5'!D19</f>
        <v>0</v>
      </c>
      <c r="E19" s="4">
        <f>'D1'!E20*'C5'!E19</f>
        <v>555.7620175376993</v>
      </c>
      <c r="F19" s="4">
        <f>'D1'!F20*'C5'!F19</f>
        <v>0</v>
      </c>
      <c r="G19" s="4">
        <f>'D1'!G20*'C5'!G19</f>
        <v>0</v>
      </c>
      <c r="H19" s="4">
        <f>'D1'!H20*'C5'!H19</f>
        <v>0</v>
      </c>
      <c r="I19" s="4">
        <f>'D1'!I20*'C5'!I19</f>
        <v>0</v>
      </c>
      <c r="J19" s="4">
        <f>'D1'!J20*'C5'!J19</f>
        <v>0</v>
      </c>
      <c r="K19" s="4">
        <f>'D1'!K20*'C5'!K19</f>
        <v>0</v>
      </c>
      <c r="L19" s="4">
        <f>'D1'!L20*'C5'!L19</f>
        <v>0</v>
      </c>
      <c r="M19" s="4">
        <f>'D1'!M20*'C5'!M19</f>
        <v>0</v>
      </c>
      <c r="N19" s="4">
        <f>'D1'!N20*'C5'!N19</f>
        <v>2898851.9178361604</v>
      </c>
      <c r="O19" s="4">
        <f>'D1'!O20*'C5'!O19</f>
        <v>546519.5093430429</v>
      </c>
      <c r="P19" s="4">
        <f>'D1'!P20*'C5'!P19</f>
        <v>2152484.7152408278</v>
      </c>
      <c r="Q19" s="4">
        <f>'D1'!Q20*'C5'!Q19</f>
        <v>4910884.867459548</v>
      </c>
      <c r="R19" s="4">
        <f>'D1'!R20*'C5'!R19</f>
        <v>197106.57138637794</v>
      </c>
      <c r="S19" s="4">
        <f>'D1'!S20*'C5'!S19</f>
        <v>0</v>
      </c>
      <c r="T19" s="4">
        <f>'D1'!T20*'C5'!T19</f>
        <v>0</v>
      </c>
      <c r="U19" s="4">
        <f>'D1'!U20*'C5'!U19</f>
        <v>0</v>
      </c>
      <c r="V19" s="4">
        <f>'D1'!V20*'C5'!V19</f>
        <v>0</v>
      </c>
      <c r="W19" s="4">
        <f>'D1'!W20*'C5'!W19</f>
        <v>0</v>
      </c>
      <c r="X19" s="4">
        <f>'D1'!X20*'C5'!X19</f>
        <v>4896.9258107109545</v>
      </c>
      <c r="Y19" s="4">
        <f>'D1'!Y20*'C5'!Y19</f>
        <v>0</v>
      </c>
      <c r="Z19" s="4">
        <f>'D1'!Z20*'C5'!Z19</f>
        <v>1075449.4960743198</v>
      </c>
      <c r="AA19" s="4">
        <f>'D1'!AA20*'C5'!AA19</f>
        <v>0</v>
      </c>
      <c r="AB19" s="4">
        <f>'D1'!AB20*'C5'!AB19</f>
        <v>0</v>
      </c>
      <c r="AC19" s="4">
        <f>'D1'!AC20*'C5'!AC19</f>
        <v>0</v>
      </c>
      <c r="AD19" s="4">
        <f>'D1'!AD20*'C5'!AD19</f>
        <v>0</v>
      </c>
      <c r="AE19" s="4">
        <f>'D1'!AE20*'C5'!AE19</f>
        <v>0</v>
      </c>
      <c r="AF19" s="4">
        <f>'D1'!AF20*'C5'!AF19</f>
        <v>0</v>
      </c>
      <c r="AG19" s="4">
        <f>'D1'!AG20*'C5'!AG19</f>
        <v>0</v>
      </c>
      <c r="AH19" s="4">
        <f>'D1'!AH20*'C5'!AH19</f>
        <v>0</v>
      </c>
      <c r="AI19" s="4">
        <f>'D1'!AI20*'C5'!AI19</f>
        <v>0</v>
      </c>
      <c r="AJ19" s="4">
        <f>'D1'!AJ20*'C5'!AJ19</f>
        <v>0</v>
      </c>
      <c r="AK19" s="4">
        <f>A!AK19*'C5'!AK19</f>
        <v>0</v>
      </c>
      <c r="AL19" s="6">
        <f>'C5'!AL19*'D1'!Q20</f>
        <v>0</v>
      </c>
      <c r="AM19" s="6">
        <f>'C5'!AM19*'D1'!R20</f>
        <v>104722.25510884896</v>
      </c>
      <c r="AN19" s="6">
        <f>'C5'!AN19*'D1'!X20</f>
        <v>0</v>
      </c>
    </row>
    <row r="20" spans="1:40" ht="15">
      <c r="A20" s="5">
        <v>18</v>
      </c>
      <c r="B20" s="5">
        <v>18</v>
      </c>
      <c r="C20" s="1" t="s">
        <v>242</v>
      </c>
      <c r="D20" s="4">
        <f>'D1'!D21*'C5'!D20</f>
        <v>197047.19335652515</v>
      </c>
      <c r="E20" s="4">
        <f>'D1'!E21*'C5'!E20</f>
        <v>12099113.414613456</v>
      </c>
      <c r="F20" s="4">
        <f>'D1'!F21*'C5'!F20</f>
        <v>22970.37762783</v>
      </c>
      <c r="G20" s="4">
        <f>'D1'!G21*'C5'!G20</f>
        <v>0</v>
      </c>
      <c r="H20" s="4">
        <f>'D1'!H21*'C5'!H20</f>
        <v>115561.95027120209</v>
      </c>
      <c r="I20" s="4">
        <f>'D1'!I21*'C5'!I20</f>
        <v>315755.3334940169</v>
      </c>
      <c r="J20" s="4">
        <f>'D1'!J21*'C5'!J20</f>
        <v>0</v>
      </c>
      <c r="K20" s="4">
        <f>'D1'!K21*'C5'!K20</f>
        <v>27860.12513963258</v>
      </c>
      <c r="L20" s="4">
        <f>'D1'!L21*'C5'!L20</f>
        <v>0</v>
      </c>
      <c r="M20" s="4">
        <f>'D1'!M21*'C5'!M20</f>
        <v>909694.2816</v>
      </c>
      <c r="N20" s="4">
        <f>'D1'!N21*'C5'!N20</f>
        <v>404171.40502044704</v>
      </c>
      <c r="O20" s="4">
        <f>'D1'!O21*'C5'!O20</f>
        <v>5246846.273301767</v>
      </c>
      <c r="P20" s="4">
        <f>'D1'!P21*'C5'!P20</f>
        <v>3419.1452558231704</v>
      </c>
      <c r="Q20" s="4">
        <f>'D1'!Q21*'C5'!Q20</f>
        <v>41845.64716130614</v>
      </c>
      <c r="R20" s="4">
        <f>'D1'!R21*'C5'!R20</f>
        <v>0</v>
      </c>
      <c r="S20" s="4">
        <f>'D1'!S21*'C5'!S20</f>
        <v>0</v>
      </c>
      <c r="T20" s="4">
        <f>'D1'!T21*'C5'!T20</f>
        <v>5483.644123360001</v>
      </c>
      <c r="U20" s="4">
        <f>'D1'!U21*'C5'!U20</f>
        <v>0</v>
      </c>
      <c r="V20" s="4">
        <f>'D1'!V21*'C5'!V20</f>
        <v>0</v>
      </c>
      <c r="W20" s="4">
        <f>'D1'!W21*'C5'!W20</f>
        <v>0</v>
      </c>
      <c r="X20" s="4">
        <f>'D1'!X21*'C5'!X20</f>
        <v>34018.071792946</v>
      </c>
      <c r="Y20" s="4">
        <f>'D1'!Y21*'C5'!Y20</f>
        <v>158757.6341028219</v>
      </c>
      <c r="Z20" s="4">
        <f>'D1'!Z21*'C5'!Z20</f>
        <v>52246.74938198889</v>
      </c>
      <c r="AA20" s="4">
        <f>'D1'!AA21*'C5'!AA20</f>
        <v>0</v>
      </c>
      <c r="AB20" s="4">
        <f>'D1'!AB21*'C5'!AB20</f>
        <v>0</v>
      </c>
      <c r="AC20" s="4">
        <f>'D1'!AC21*'C5'!AC20</f>
        <v>141211.35</v>
      </c>
      <c r="AD20" s="4">
        <f>'D1'!AD21*'C5'!AD20</f>
        <v>0</v>
      </c>
      <c r="AE20" s="4">
        <f>'D1'!AE21*'C5'!AE20</f>
        <v>0</v>
      </c>
      <c r="AF20" s="4">
        <f>'D1'!AF21*'C5'!AF20</f>
        <v>0</v>
      </c>
      <c r="AG20" s="4">
        <f>'D1'!AG21*'C5'!AG20</f>
        <v>0</v>
      </c>
      <c r="AH20" s="4">
        <f>'D1'!AH21*'C5'!AH20</f>
        <v>0</v>
      </c>
      <c r="AI20" s="4">
        <f>'D1'!AI21*'C5'!AI20</f>
        <v>0</v>
      </c>
      <c r="AJ20" s="4">
        <f>'D1'!AJ21*'C5'!AJ20</f>
        <v>0</v>
      </c>
      <c r="AK20" s="4">
        <f>A!AK20*'C5'!AK20</f>
        <v>0</v>
      </c>
      <c r="AL20" s="6">
        <f>'C5'!AL20*'D1'!Q21</f>
        <v>0</v>
      </c>
      <c r="AM20" s="6">
        <f>'C5'!AM20*'D1'!R21</f>
        <v>0</v>
      </c>
      <c r="AN20" s="6">
        <f>'C5'!AN20*'D1'!X21</f>
        <v>0</v>
      </c>
    </row>
    <row r="21" spans="1:40" ht="15">
      <c r="A21" s="5">
        <v>19</v>
      </c>
      <c r="B21" s="5">
        <v>19</v>
      </c>
      <c r="C21" s="1" t="s">
        <v>243</v>
      </c>
      <c r="D21" s="4">
        <f>'D1'!D22*'C5'!D21</f>
        <v>0</v>
      </c>
      <c r="E21" s="4">
        <f>'D1'!E22*'C5'!E21</f>
        <v>4493.710839716065</v>
      </c>
      <c r="F21" s="4">
        <f>'D1'!F22*'C5'!F21</f>
        <v>0</v>
      </c>
      <c r="G21" s="4">
        <f>'D1'!G22*'C5'!G21</f>
        <v>0</v>
      </c>
      <c r="H21" s="4">
        <f>'D1'!H22*'C5'!H21</f>
        <v>0</v>
      </c>
      <c r="I21" s="4">
        <f>'D1'!I22*'C5'!I21</f>
        <v>0</v>
      </c>
      <c r="J21" s="4">
        <f>'D1'!J22*'C5'!J21</f>
        <v>0</v>
      </c>
      <c r="K21" s="4">
        <f>'D1'!K22*'C5'!K21</f>
        <v>0</v>
      </c>
      <c r="L21" s="4">
        <f>'D1'!L22*'C5'!L21</f>
        <v>0</v>
      </c>
      <c r="M21" s="4">
        <f>'D1'!M22*'C5'!M21</f>
        <v>0</v>
      </c>
      <c r="N21" s="4">
        <f>'D1'!N22*'C5'!N21</f>
        <v>507783.5001708864</v>
      </c>
      <c r="O21" s="4">
        <f>'D1'!O22*'C5'!O21</f>
        <v>1235239.3005576876</v>
      </c>
      <c r="P21" s="4">
        <f>'D1'!P22*'C5'!P21</f>
        <v>306605.32821032347</v>
      </c>
      <c r="Q21" s="4">
        <f>'D1'!Q22*'C5'!Q21</f>
        <v>139878.69544542412</v>
      </c>
      <c r="R21" s="4">
        <f>'D1'!R22*'C5'!R21</f>
        <v>5927.680620799204</v>
      </c>
      <c r="S21" s="4">
        <f>'D1'!S22*'C5'!S21</f>
        <v>0</v>
      </c>
      <c r="T21" s="4">
        <f>'D1'!T22*'C5'!T21</f>
        <v>0</v>
      </c>
      <c r="U21" s="4">
        <f>'D1'!U22*'C5'!U21</f>
        <v>0</v>
      </c>
      <c r="V21" s="4">
        <f>'D1'!V22*'C5'!V21</f>
        <v>0</v>
      </c>
      <c r="W21" s="4">
        <f>'D1'!W22*'C5'!W21</f>
        <v>0</v>
      </c>
      <c r="X21" s="4">
        <f>'D1'!X22*'C5'!X21</f>
        <v>46.34709458334071</v>
      </c>
      <c r="Y21" s="4">
        <f>'D1'!Y22*'C5'!Y21</f>
        <v>0</v>
      </c>
      <c r="Z21" s="4">
        <f>'D1'!Z22*'C5'!Z21</f>
        <v>31235.817476462336</v>
      </c>
      <c r="AA21" s="4">
        <f>'D1'!AA22*'C5'!AA21</f>
        <v>0</v>
      </c>
      <c r="AB21" s="4">
        <f>'D1'!AB22*'C5'!AB21</f>
        <v>0</v>
      </c>
      <c r="AC21" s="4">
        <f>'D1'!AC22*'C5'!AC21</f>
        <v>0</v>
      </c>
      <c r="AD21" s="4">
        <f>'D1'!AD22*'C5'!AD21</f>
        <v>12667585.396708937</v>
      </c>
      <c r="AE21" s="4">
        <f>'D1'!AE22*'C5'!AE21</f>
        <v>3321682.40820821</v>
      </c>
      <c r="AF21" s="4">
        <f>'D1'!AF22*'C5'!AF21</f>
        <v>0</v>
      </c>
      <c r="AG21" s="4">
        <f>'D1'!AG22*'C5'!AG21</f>
        <v>0</v>
      </c>
      <c r="AH21" s="4">
        <f>'D1'!AH22*'C5'!AH21</f>
        <v>0</v>
      </c>
      <c r="AI21" s="4">
        <f>'D1'!AI22*'C5'!AI21</f>
        <v>0</v>
      </c>
      <c r="AJ21" s="4">
        <f>'D1'!AJ22*'C5'!AJ21</f>
        <v>0</v>
      </c>
      <c r="AK21" s="4">
        <f>A!AK21*'C5'!AK21</f>
        <v>0</v>
      </c>
      <c r="AL21" s="6">
        <f>'C5'!AL21*'D1'!Q22</f>
        <v>52135.47726391281</v>
      </c>
      <c r="AM21" s="6">
        <f>'C5'!AM21*'D1'!R22</f>
        <v>3149.362691506972</v>
      </c>
      <c r="AN21" s="6">
        <f>'C5'!AN21*'D1'!X22</f>
        <v>0</v>
      </c>
    </row>
    <row r="22" spans="1:40" ht="15">
      <c r="A22" s="5">
        <v>20</v>
      </c>
      <c r="B22" s="5">
        <v>20</v>
      </c>
      <c r="C22" s="1" t="s">
        <v>225</v>
      </c>
      <c r="D22" s="4">
        <f>'D1'!D23*'C5'!D22</f>
        <v>0</v>
      </c>
      <c r="E22" s="4">
        <f>'D1'!E23*'C5'!E22</f>
        <v>0</v>
      </c>
      <c r="F22" s="4">
        <f>'D1'!F23*'C5'!F22</f>
        <v>0</v>
      </c>
      <c r="G22" s="4">
        <f>'D1'!G23*'C5'!G22</f>
        <v>0</v>
      </c>
      <c r="H22" s="4">
        <f>'D1'!H23*'C5'!H22</f>
        <v>0</v>
      </c>
      <c r="I22" s="4">
        <f>'D1'!I23*'C5'!I22</f>
        <v>0</v>
      </c>
      <c r="J22" s="4">
        <f>'D1'!J23*'C5'!J22</f>
        <v>0</v>
      </c>
      <c r="K22" s="4">
        <f>'D1'!K23*'C5'!K22</f>
        <v>0</v>
      </c>
      <c r="L22" s="4">
        <f>'D1'!L23*'C5'!L22</f>
        <v>0</v>
      </c>
      <c r="M22" s="4">
        <f>'D1'!M23*'C5'!M22</f>
        <v>0</v>
      </c>
      <c r="N22" s="4">
        <f>'D1'!N23*'C5'!N22</f>
        <v>775268.1024438204</v>
      </c>
      <c r="O22" s="4">
        <f>'D1'!O23*'C5'!O22</f>
        <v>0</v>
      </c>
      <c r="P22" s="4">
        <f>'D1'!P23*'C5'!P22</f>
        <v>607037.2026065801</v>
      </c>
      <c r="Q22" s="4">
        <f>'D1'!Q23*'C5'!Q22</f>
        <v>142192.06849391197</v>
      </c>
      <c r="R22" s="4">
        <f>'D1'!R23*'C5'!R22</f>
        <v>1872.4581815093352</v>
      </c>
      <c r="S22" s="4">
        <f>'D1'!S23*'C5'!S22</f>
        <v>0</v>
      </c>
      <c r="T22" s="4">
        <f>'D1'!T23*'C5'!T22</f>
        <v>0</v>
      </c>
      <c r="U22" s="4">
        <f>'D1'!U23*'C5'!U22</f>
        <v>0</v>
      </c>
      <c r="V22" s="4">
        <f>'D1'!V23*'C5'!V22</f>
        <v>0</v>
      </c>
      <c r="W22" s="4">
        <f>'D1'!W23*'C5'!W22</f>
        <v>0</v>
      </c>
      <c r="X22" s="4">
        <f>'D1'!X23*'C5'!X22</f>
        <v>5.086876234756907</v>
      </c>
      <c r="Y22" s="4">
        <f>'D1'!Y23*'C5'!Y22</f>
        <v>0</v>
      </c>
      <c r="Z22" s="4">
        <f>'D1'!Z23*'C5'!Z22</f>
        <v>2384.46683148</v>
      </c>
      <c r="AA22" s="4">
        <f>'D1'!AA23*'C5'!AA22</f>
        <v>0</v>
      </c>
      <c r="AB22" s="4">
        <f>'D1'!AB23*'C5'!AB22</f>
        <v>0</v>
      </c>
      <c r="AC22" s="4">
        <f>'D1'!AC23*'C5'!AC22</f>
        <v>0</v>
      </c>
      <c r="AD22" s="4">
        <f>'D1'!AD23*'C5'!AD22</f>
        <v>0</v>
      </c>
      <c r="AE22" s="4">
        <f>'D1'!AE23*'C5'!AE22</f>
        <v>0</v>
      </c>
      <c r="AF22" s="4">
        <f>'D1'!AF23*'C5'!AF22</f>
        <v>0</v>
      </c>
      <c r="AG22" s="4">
        <f>'D1'!AG23*'C5'!AG22</f>
        <v>0</v>
      </c>
      <c r="AH22" s="4">
        <f>'D1'!AH23*'C5'!AH22</f>
        <v>0</v>
      </c>
      <c r="AI22" s="4">
        <f>'D1'!AI23*'C5'!AI22</f>
        <v>0</v>
      </c>
      <c r="AJ22" s="4">
        <f>'D1'!AJ23*'C5'!AJ22</f>
        <v>0</v>
      </c>
      <c r="AK22" s="4">
        <f>A!AK22*'C5'!AK22</f>
        <v>0</v>
      </c>
      <c r="AL22" s="6">
        <f>'C5'!AL22*'D1'!Q23</f>
        <v>52997.71584562339</v>
      </c>
      <c r="AM22" s="6">
        <f>'C5'!AM22*'D1'!R23</f>
        <v>994.8326024112642</v>
      </c>
      <c r="AN22" s="6">
        <f>'C5'!AN22*'D1'!X23</f>
        <v>0</v>
      </c>
    </row>
    <row r="23" spans="1:40" ht="15">
      <c r="A23" s="5">
        <v>21</v>
      </c>
      <c r="B23" s="5">
        <v>21</v>
      </c>
      <c r="C23" s="1" t="s">
        <v>226</v>
      </c>
      <c r="D23" s="4">
        <f>'D1'!D24*'C5'!D23</f>
        <v>0</v>
      </c>
      <c r="E23" s="4">
        <f>'D1'!E24*'C5'!E23</f>
        <v>0</v>
      </c>
      <c r="F23" s="4">
        <f>'D1'!F24*'C5'!F23</f>
        <v>0</v>
      </c>
      <c r="G23" s="4">
        <f>'D1'!G24*'C5'!G23</f>
        <v>0</v>
      </c>
      <c r="H23" s="4">
        <f>'D1'!H24*'C5'!H23</f>
        <v>0</v>
      </c>
      <c r="I23" s="4">
        <f>'D1'!I24*'C5'!I23</f>
        <v>0</v>
      </c>
      <c r="J23" s="4">
        <f>'D1'!J24*'C5'!J23</f>
        <v>0</v>
      </c>
      <c r="K23" s="4">
        <f>'D1'!K24*'C5'!K23</f>
        <v>0</v>
      </c>
      <c r="L23" s="4">
        <f>'D1'!L24*'C5'!L23</f>
        <v>0</v>
      </c>
      <c r="M23" s="4">
        <f>'D1'!M24*'C5'!M23</f>
        <v>0</v>
      </c>
      <c r="N23" s="4">
        <f>'D1'!N24*'C5'!N23</f>
        <v>3367.7453651685396</v>
      </c>
      <c r="O23" s="4">
        <f>'D1'!O24*'C5'!O23</f>
        <v>0</v>
      </c>
      <c r="P23" s="4">
        <f>'D1'!P24*'C5'!P23</f>
        <v>19621.9020832432</v>
      </c>
      <c r="Q23" s="4">
        <f>'D1'!Q24*'C5'!Q23</f>
        <v>9597.702534247459</v>
      </c>
      <c r="R23" s="4">
        <f>'D1'!R24*'C5'!R23</f>
        <v>518.1883865360113</v>
      </c>
      <c r="S23" s="4">
        <f>'D1'!S24*'C5'!S23</f>
        <v>0</v>
      </c>
      <c r="T23" s="4">
        <f>'D1'!T24*'C5'!T23</f>
        <v>0</v>
      </c>
      <c r="U23" s="4">
        <f>'D1'!U24*'C5'!U23</f>
        <v>0</v>
      </c>
      <c r="V23" s="4">
        <f>'D1'!V24*'C5'!V23</f>
        <v>0</v>
      </c>
      <c r="W23" s="4">
        <f>'D1'!W24*'C5'!W23</f>
        <v>0</v>
      </c>
      <c r="X23" s="4">
        <f>'D1'!X24*'C5'!X23</f>
        <v>621.7293175813996</v>
      </c>
      <c r="Y23" s="4">
        <f>'D1'!Y24*'C5'!Y23</f>
        <v>0</v>
      </c>
      <c r="Z23" s="4">
        <f>'D1'!Z24*'C5'!Z23</f>
        <v>852.74945896</v>
      </c>
      <c r="AA23" s="4">
        <f>'D1'!AA24*'C5'!AA23</f>
        <v>0</v>
      </c>
      <c r="AB23" s="4">
        <f>'D1'!AB24*'C5'!AB23</f>
        <v>0</v>
      </c>
      <c r="AC23" s="4">
        <f>'D1'!AC24*'C5'!AC23</f>
        <v>0</v>
      </c>
      <c r="AD23" s="4">
        <f>'D1'!AD24*'C5'!AD23</f>
        <v>0</v>
      </c>
      <c r="AE23" s="4">
        <f>'D1'!AE24*'C5'!AE23</f>
        <v>0</v>
      </c>
      <c r="AF23" s="4">
        <f>'D1'!AF24*'C5'!AF23</f>
        <v>0</v>
      </c>
      <c r="AG23" s="4">
        <f>'D1'!AG24*'C5'!AG23</f>
        <v>0</v>
      </c>
      <c r="AH23" s="4">
        <f>'D1'!AH24*'C5'!AH23</f>
        <v>0</v>
      </c>
      <c r="AI23" s="4">
        <f>'D1'!AI24*'C5'!AI23</f>
        <v>0</v>
      </c>
      <c r="AJ23" s="4">
        <f>'D1'!AJ24*'C5'!AJ23</f>
        <v>0</v>
      </c>
      <c r="AK23" s="4">
        <f>A!AK23*'C5'!AK23</f>
        <v>0</v>
      </c>
      <c r="AL23" s="6">
        <f>'C5'!AL23*'D1'!Q24</f>
        <v>3577.2481339396563</v>
      </c>
      <c r="AM23" s="6">
        <f>'C5'!AM23*'D1'!R24</f>
        <v>275.3122639574123</v>
      </c>
      <c r="AN23" s="6">
        <f>'C5'!AN23*'D1'!X24</f>
        <v>0</v>
      </c>
    </row>
    <row r="24" spans="1:40" ht="15">
      <c r="A24" s="5">
        <v>22</v>
      </c>
      <c r="B24" s="5">
        <v>22</v>
      </c>
      <c r="C24" s="1" t="s">
        <v>244</v>
      </c>
      <c r="D24" s="4">
        <f>'D1'!D25*'C5'!D24</f>
        <v>0</v>
      </c>
      <c r="E24" s="4">
        <f>'D1'!E25*'C5'!E24</f>
        <v>0</v>
      </c>
      <c r="F24" s="4">
        <f>'D1'!F25*'C5'!F24</f>
        <v>0</v>
      </c>
      <c r="G24" s="4">
        <f>'D1'!G25*'C5'!G24</f>
        <v>0</v>
      </c>
      <c r="H24" s="4">
        <f>'D1'!H25*'C5'!H24</f>
        <v>0</v>
      </c>
      <c r="I24" s="4">
        <f>'D1'!I25*'C5'!I24</f>
        <v>0</v>
      </c>
      <c r="J24" s="4">
        <f>'D1'!J25*'C5'!J24</f>
        <v>0</v>
      </c>
      <c r="K24" s="4">
        <f>'D1'!K25*'C5'!K24</f>
        <v>0</v>
      </c>
      <c r="L24" s="4">
        <f>'D1'!L25*'C5'!L24</f>
        <v>0</v>
      </c>
      <c r="M24" s="4">
        <f>'D1'!M25*'C5'!M24</f>
        <v>0</v>
      </c>
      <c r="N24" s="4">
        <f>'D1'!N25*'C5'!N24</f>
        <v>67839.01250000001</v>
      </c>
      <c r="O24" s="4">
        <f>'D1'!O25*'C5'!O24</f>
        <v>0</v>
      </c>
      <c r="P24" s="4">
        <f>'D1'!P25*'C5'!P24</f>
        <v>190413.73328966863</v>
      </c>
      <c r="Q24" s="4">
        <f>'D1'!Q25*'C5'!Q24</f>
        <v>147091.38724614753</v>
      </c>
      <c r="R24" s="4">
        <f>'D1'!R25*'C5'!R24</f>
        <v>0</v>
      </c>
      <c r="S24" s="4">
        <f>'D1'!S25*'C5'!S24</f>
        <v>0</v>
      </c>
      <c r="T24" s="4">
        <f>'D1'!T25*'C5'!T24</f>
        <v>0</v>
      </c>
      <c r="U24" s="4">
        <f>'D1'!U25*'C5'!U24</f>
        <v>0</v>
      </c>
      <c r="V24" s="4">
        <f>'D1'!V25*'C5'!V24</f>
        <v>0</v>
      </c>
      <c r="W24" s="4">
        <f>'D1'!W25*'C5'!W24</f>
        <v>0</v>
      </c>
      <c r="X24" s="4">
        <f>'D1'!X25*'C5'!X24</f>
        <v>183.69275292177718</v>
      </c>
      <c r="Y24" s="4">
        <f>'D1'!Y25*'C5'!Y24</f>
        <v>0</v>
      </c>
      <c r="Z24" s="4">
        <f>'D1'!Z25*'C5'!Z24</f>
        <v>896.4074540999999</v>
      </c>
      <c r="AA24" s="4">
        <f>'D1'!AA25*'C5'!AA24</f>
        <v>0</v>
      </c>
      <c r="AB24" s="4">
        <f>'D1'!AB25*'C5'!AB24</f>
        <v>0</v>
      </c>
      <c r="AC24" s="4">
        <f>'D1'!AC25*'C5'!AC24</f>
        <v>0</v>
      </c>
      <c r="AD24" s="4">
        <f>'D1'!AD25*'C5'!AD24</f>
        <v>0</v>
      </c>
      <c r="AE24" s="4">
        <f>'D1'!AE25*'C5'!AE24</f>
        <v>0</v>
      </c>
      <c r="AF24" s="4">
        <f>'D1'!AF25*'C5'!AF24</f>
        <v>0</v>
      </c>
      <c r="AG24" s="4">
        <f>'D1'!AG25*'C5'!AG24</f>
        <v>0</v>
      </c>
      <c r="AH24" s="4">
        <f>'D1'!AH25*'C5'!AH24</f>
        <v>0</v>
      </c>
      <c r="AI24" s="4">
        <f>'D1'!AI25*'C5'!AI24</f>
        <v>0</v>
      </c>
      <c r="AJ24" s="4">
        <f>'D1'!AJ25*'C5'!AJ24</f>
        <v>0</v>
      </c>
      <c r="AK24" s="4">
        <f>A!AK24*'C5'!AK24</f>
        <v>0</v>
      </c>
      <c r="AL24" s="6">
        <f>'C5'!AL24*'D1'!Q25</f>
        <v>54823.78607456327</v>
      </c>
      <c r="AM24" s="6">
        <f>'C5'!AM24*'D1'!R25</f>
        <v>0</v>
      </c>
      <c r="AN24" s="6">
        <f>'C5'!AN24*'D1'!X25</f>
        <v>0</v>
      </c>
    </row>
    <row r="25" spans="1:40" ht="15">
      <c r="A25" s="5">
        <v>23</v>
      </c>
      <c r="B25" s="5">
        <v>23</v>
      </c>
      <c r="C25" s="1" t="s">
        <v>245</v>
      </c>
      <c r="D25" s="4">
        <f>'D1'!D26*'C5'!D25</f>
        <v>0</v>
      </c>
      <c r="E25" s="4">
        <f>'D1'!E26*'C5'!E25</f>
        <v>1896.5951460728938</v>
      </c>
      <c r="F25" s="4">
        <f>'D1'!F26*'C5'!F25</f>
        <v>0</v>
      </c>
      <c r="G25" s="4">
        <f>'D1'!G26*'C5'!G25</f>
        <v>0</v>
      </c>
      <c r="H25" s="4">
        <f>'D1'!H26*'C5'!H25</f>
        <v>0</v>
      </c>
      <c r="I25" s="4">
        <f>'D1'!I26*'C5'!I25</f>
        <v>0</v>
      </c>
      <c r="J25" s="4">
        <f>'D1'!J26*'C5'!J25</f>
        <v>0</v>
      </c>
      <c r="K25" s="4">
        <f>'D1'!K26*'C5'!K25</f>
        <v>0</v>
      </c>
      <c r="L25" s="4">
        <f>'D1'!L26*'C5'!L25</f>
        <v>0</v>
      </c>
      <c r="M25" s="4">
        <f>'D1'!M26*'C5'!M25</f>
        <v>0</v>
      </c>
      <c r="N25" s="4">
        <f>'D1'!N26*'C5'!N25</f>
        <v>9038902.959439239</v>
      </c>
      <c r="O25" s="4">
        <f>'D1'!O26*'C5'!O25</f>
        <v>51544755.657697596</v>
      </c>
      <c r="P25" s="4">
        <f>'D1'!P26*'C5'!P25</f>
        <v>68239.88288903121</v>
      </c>
      <c r="Q25" s="4">
        <f>'D1'!Q26*'C5'!Q25</f>
        <v>44190202.27869538</v>
      </c>
      <c r="R25" s="4">
        <f>'D1'!R26*'C5'!R25</f>
        <v>4116984.7789583826</v>
      </c>
      <c r="S25" s="4">
        <f>'D1'!S26*'C5'!S25</f>
        <v>4232497.47791616</v>
      </c>
      <c r="T25" s="4">
        <f>'D1'!T26*'C5'!T25</f>
        <v>0</v>
      </c>
      <c r="U25" s="4">
        <f>'D1'!U26*'C5'!U25</f>
        <v>0</v>
      </c>
      <c r="V25" s="4">
        <f>'D1'!V26*'C5'!V25</f>
        <v>0</v>
      </c>
      <c r="W25" s="4">
        <f>'D1'!W26*'C5'!W25</f>
        <v>0</v>
      </c>
      <c r="X25" s="4">
        <f>'D1'!X26*'C5'!X25</f>
        <v>446233.6270208689</v>
      </c>
      <c r="Y25" s="4">
        <f>'D1'!Y26*'C5'!Y25</f>
        <v>0</v>
      </c>
      <c r="Z25" s="4">
        <f>'D1'!Z26*'C5'!Z25</f>
        <v>17269.133858287543</v>
      </c>
      <c r="AA25" s="4">
        <f>'D1'!AA26*'C5'!AA25</f>
        <v>0</v>
      </c>
      <c r="AB25" s="4">
        <f>'D1'!AB26*'C5'!AB25</f>
        <v>0</v>
      </c>
      <c r="AC25" s="4">
        <f>'D1'!AC26*'C5'!AC25</f>
        <v>0</v>
      </c>
      <c r="AD25" s="4">
        <f>'D1'!AD26*'C5'!AD25</f>
        <v>0</v>
      </c>
      <c r="AE25" s="4">
        <f>'D1'!AE26*'C5'!AE25</f>
        <v>0</v>
      </c>
      <c r="AF25" s="4">
        <f>'D1'!AF26*'C5'!AF25</f>
        <v>0</v>
      </c>
      <c r="AG25" s="4">
        <f>'D1'!AG26*'C5'!AG25</f>
        <v>0</v>
      </c>
      <c r="AH25" s="4">
        <f>'D1'!AH26*'C5'!AH25</f>
        <v>0</v>
      </c>
      <c r="AI25" s="4">
        <f>'D1'!AI26*'C5'!AI25</f>
        <v>0</v>
      </c>
      <c r="AJ25" s="4">
        <f>'D1'!AJ26*'C5'!AJ25</f>
        <v>0</v>
      </c>
      <c r="AK25" s="4">
        <f>A!AK25*'C5'!AK25</f>
        <v>0</v>
      </c>
      <c r="AL25" s="6">
        <f>'C5'!AL25*'D1'!Q26</f>
        <v>15711736.814091902</v>
      </c>
      <c r="AM25" s="6">
        <f>'C5'!AM25*'D1'!R26</f>
        <v>3438268.0296336175</v>
      </c>
      <c r="AN25" s="6">
        <f>'C5'!AN25*'D1'!X26</f>
        <v>291283.0566407893</v>
      </c>
    </row>
    <row r="26" spans="1:40" ht="15">
      <c r="A26" s="5">
        <v>24</v>
      </c>
      <c r="B26" s="5">
        <v>24</v>
      </c>
      <c r="C26" s="1" t="s">
        <v>246</v>
      </c>
      <c r="D26" s="4">
        <f>'D1'!D27*'C5'!D26</f>
        <v>0</v>
      </c>
      <c r="E26" s="4">
        <f>'D1'!E27*'C5'!E26</f>
        <v>0</v>
      </c>
      <c r="F26" s="4">
        <f>'D1'!F27*'C5'!F26</f>
        <v>0</v>
      </c>
      <c r="G26" s="4">
        <f>'D1'!G27*'C5'!G26</f>
        <v>0</v>
      </c>
      <c r="H26" s="4">
        <f>'D1'!H27*'C5'!H26</f>
        <v>0</v>
      </c>
      <c r="I26" s="4">
        <f>'D1'!I27*'C5'!I26</f>
        <v>0</v>
      </c>
      <c r="J26" s="4">
        <f>'D1'!J27*'C5'!J26</f>
        <v>0</v>
      </c>
      <c r="K26" s="4">
        <f>'D1'!K27*'C5'!K26</f>
        <v>0</v>
      </c>
      <c r="L26" s="4">
        <f>'D1'!L27*'C5'!L26</f>
        <v>0</v>
      </c>
      <c r="M26" s="4">
        <f>'D1'!M27*'C5'!M26</f>
        <v>0</v>
      </c>
      <c r="N26" s="4">
        <f>'D1'!N27*'C5'!N26</f>
        <v>98511.21341659</v>
      </c>
      <c r="O26" s="4">
        <f>'D1'!O27*'C5'!O26</f>
        <v>0</v>
      </c>
      <c r="P26" s="4">
        <f>'D1'!P27*'C5'!P26</f>
        <v>8041.233242908198</v>
      </c>
      <c r="Q26" s="4">
        <f>'D1'!Q27*'C5'!Q26</f>
        <v>0</v>
      </c>
      <c r="R26" s="4">
        <f>'D1'!R27*'C5'!R26</f>
        <v>55314.14450538941</v>
      </c>
      <c r="S26" s="4">
        <f>'D1'!S27*'C5'!S26</f>
        <v>0</v>
      </c>
      <c r="T26" s="4">
        <f>'D1'!T27*'C5'!T26</f>
        <v>0</v>
      </c>
      <c r="U26" s="4">
        <f>'D1'!U27*'C5'!U26</f>
        <v>0</v>
      </c>
      <c r="V26" s="4">
        <f>'D1'!V27*'C5'!V26</f>
        <v>0</v>
      </c>
      <c r="W26" s="4">
        <f>'D1'!W27*'C5'!W26</f>
        <v>0</v>
      </c>
      <c r="X26" s="4">
        <f>'D1'!X27*'C5'!X26</f>
        <v>14358.528325189569</v>
      </c>
      <c r="Y26" s="4">
        <f>'D1'!Y27*'C5'!Y26</f>
        <v>0</v>
      </c>
      <c r="Z26" s="4">
        <f>'D1'!Z27*'C5'!Z26</f>
        <v>4611.0207546</v>
      </c>
      <c r="AA26" s="4">
        <f>'D1'!AA27*'C5'!AA26</f>
        <v>0</v>
      </c>
      <c r="AB26" s="4">
        <f>'D1'!AB27*'C5'!AB26</f>
        <v>0</v>
      </c>
      <c r="AC26" s="4">
        <f>'D1'!AC27*'C5'!AC26</f>
        <v>0</v>
      </c>
      <c r="AD26" s="4">
        <f>'D1'!AD27*'C5'!AD26</f>
        <v>0</v>
      </c>
      <c r="AE26" s="4">
        <f>'D1'!AE27*'C5'!AE26</f>
        <v>0</v>
      </c>
      <c r="AF26" s="4">
        <f>'D1'!AF27*'C5'!AF26</f>
        <v>0</v>
      </c>
      <c r="AG26" s="4">
        <f>'D1'!AG27*'C5'!AG26</f>
        <v>0</v>
      </c>
      <c r="AH26" s="4">
        <f>'D1'!AH27*'C5'!AH26</f>
        <v>0</v>
      </c>
      <c r="AI26" s="4">
        <f>'D1'!AI27*'C5'!AI26</f>
        <v>0</v>
      </c>
      <c r="AJ26" s="4">
        <f>'D1'!AJ27*'C5'!AJ26</f>
        <v>0</v>
      </c>
      <c r="AK26" s="4">
        <f>A!AK26*'C5'!AK26</f>
        <v>0</v>
      </c>
      <c r="AL26" s="6">
        <f>'C5'!AL26*'D1'!Q27</f>
        <v>0</v>
      </c>
      <c r="AM26" s="6">
        <f>'C5'!AM26*'D1'!R27</f>
        <v>29388.274126417356</v>
      </c>
      <c r="AN26" s="6">
        <f>'C5'!AN26*'D1'!X27</f>
        <v>0</v>
      </c>
    </row>
    <row r="27" spans="1:40" ht="15">
      <c r="A27" s="5">
        <v>25</v>
      </c>
      <c r="B27" s="5">
        <v>25</v>
      </c>
      <c r="C27" s="1" t="s">
        <v>227</v>
      </c>
      <c r="D27" s="4">
        <f>'D1'!D28*'C5'!D27</f>
        <v>0</v>
      </c>
      <c r="E27" s="4">
        <f>'D1'!E28*'C5'!E27</f>
        <v>767.2893425999999</v>
      </c>
      <c r="F27" s="4">
        <f>'D1'!F28*'C5'!F27</f>
        <v>0</v>
      </c>
      <c r="G27" s="4">
        <f>'D1'!G28*'C5'!G27</f>
        <v>0</v>
      </c>
      <c r="H27" s="4">
        <f>'D1'!H28*'C5'!H27</f>
        <v>0</v>
      </c>
      <c r="I27" s="4">
        <f>'D1'!I28*'C5'!I27</f>
        <v>0</v>
      </c>
      <c r="J27" s="4">
        <f>'D1'!J28*'C5'!J27</f>
        <v>0</v>
      </c>
      <c r="K27" s="4">
        <f>'D1'!K28*'C5'!K27</f>
        <v>0</v>
      </c>
      <c r="L27" s="4">
        <f>'D1'!L28*'C5'!L27</f>
        <v>0</v>
      </c>
      <c r="M27" s="4">
        <f>'D1'!M28*'C5'!M27</f>
        <v>0</v>
      </c>
      <c r="N27" s="4">
        <f>'D1'!N28*'C5'!N27</f>
        <v>261428.61362359553</v>
      </c>
      <c r="O27" s="4">
        <f>'D1'!O28*'C5'!O27</f>
        <v>0</v>
      </c>
      <c r="P27" s="4">
        <f>'D1'!P28*'C5'!P27</f>
        <v>104730.89922387477</v>
      </c>
      <c r="Q27" s="4">
        <f>'D1'!Q28*'C5'!Q27</f>
        <v>537434.6494450343</v>
      </c>
      <c r="R27" s="4">
        <f>'D1'!R28*'C5'!R27</f>
        <v>77918.69031571728</v>
      </c>
      <c r="S27" s="4">
        <f>'D1'!S28*'C5'!S27</f>
        <v>594635.5153467667</v>
      </c>
      <c r="T27" s="4">
        <f>'D1'!T28*'C5'!T27</f>
        <v>0</v>
      </c>
      <c r="U27" s="4">
        <f>'D1'!U28*'C5'!U27</f>
        <v>0</v>
      </c>
      <c r="V27" s="4">
        <f>'D1'!V28*'C5'!V27</f>
        <v>0</v>
      </c>
      <c r="W27" s="4">
        <f>'D1'!W28*'C5'!W27</f>
        <v>0</v>
      </c>
      <c r="X27" s="4">
        <f>'D1'!X28*'C5'!X27</f>
        <v>763.031435213536</v>
      </c>
      <c r="Y27" s="4">
        <f>'D1'!Y28*'C5'!Y27</f>
        <v>0</v>
      </c>
      <c r="Z27" s="4">
        <f>'D1'!Z28*'C5'!Z27</f>
        <v>707.4853745400001</v>
      </c>
      <c r="AA27" s="4">
        <f>'D1'!AA28*'C5'!AA27</f>
        <v>0</v>
      </c>
      <c r="AB27" s="4">
        <f>'D1'!AB28*'C5'!AB27</f>
        <v>0</v>
      </c>
      <c r="AC27" s="4">
        <f>'D1'!AC28*'C5'!AC27</f>
        <v>0</v>
      </c>
      <c r="AD27" s="4">
        <f>'D1'!AD28*'C5'!AD27</f>
        <v>0</v>
      </c>
      <c r="AE27" s="4">
        <f>'D1'!AE28*'C5'!AE27</f>
        <v>0</v>
      </c>
      <c r="AF27" s="4">
        <f>'D1'!AF28*'C5'!AF27</f>
        <v>0</v>
      </c>
      <c r="AG27" s="4">
        <f>'D1'!AG28*'C5'!AG27</f>
        <v>0</v>
      </c>
      <c r="AH27" s="4">
        <f>'D1'!AH28*'C5'!AH27</f>
        <v>0</v>
      </c>
      <c r="AI27" s="4">
        <f>'D1'!AI28*'C5'!AI27</f>
        <v>0</v>
      </c>
      <c r="AJ27" s="4">
        <f>'D1'!AJ28*'C5'!AJ27</f>
        <v>0</v>
      </c>
      <c r="AK27" s="4">
        <f>A!AK27*'C5'!AK27</f>
        <v>0</v>
      </c>
      <c r="AL27" s="6">
        <f>'C5'!AL27*'D1'!Q28</f>
        <v>200312.2195110317</v>
      </c>
      <c r="AM27" s="6">
        <f>'C5'!AM27*'D1'!R28</f>
        <v>41398.01584288462</v>
      </c>
      <c r="AN27" s="6">
        <f>'C5'!AN27*'D1'!X28</f>
        <v>0</v>
      </c>
    </row>
    <row r="28" spans="1:40" ht="15">
      <c r="A28" s="5">
        <v>26</v>
      </c>
      <c r="B28" s="5">
        <v>26</v>
      </c>
      <c r="C28" s="1" t="s">
        <v>247</v>
      </c>
      <c r="D28" s="4">
        <f>'D1'!D29*'C5'!D28</f>
        <v>0</v>
      </c>
      <c r="E28" s="4">
        <f>'D1'!E29*'C5'!E28</f>
        <v>620053.25903136</v>
      </c>
      <c r="F28" s="4">
        <f>'D1'!F29*'C5'!F28</f>
        <v>0</v>
      </c>
      <c r="G28" s="4">
        <f>'D1'!G29*'C5'!G28</f>
        <v>0</v>
      </c>
      <c r="H28" s="4">
        <f>'D1'!H29*'C5'!H28</f>
        <v>0</v>
      </c>
      <c r="I28" s="4">
        <f>'D1'!I29*'C5'!I28</f>
        <v>0</v>
      </c>
      <c r="J28" s="4">
        <f>'D1'!J29*'C5'!J28</f>
        <v>0</v>
      </c>
      <c r="K28" s="4">
        <f>'D1'!K29*'C5'!K28</f>
        <v>0</v>
      </c>
      <c r="L28" s="4">
        <f>'D1'!L29*'C5'!L28</f>
        <v>0</v>
      </c>
      <c r="M28" s="4">
        <f>'D1'!M29*'C5'!M28</f>
        <v>0</v>
      </c>
      <c r="N28" s="4">
        <f>'D1'!N29*'C5'!N28</f>
        <v>247567.4523376</v>
      </c>
      <c r="O28" s="4">
        <f>'D1'!O29*'C5'!O28</f>
        <v>0</v>
      </c>
      <c r="P28" s="4">
        <f>'D1'!P29*'C5'!P28</f>
        <v>74361.36615901906</v>
      </c>
      <c r="Q28" s="4">
        <f>'D1'!Q29*'C5'!Q28</f>
        <v>1016247.4228665035</v>
      </c>
      <c r="R28" s="4">
        <f>'D1'!R29*'C5'!R28</f>
        <v>121696.88399053561</v>
      </c>
      <c r="S28" s="4">
        <f>'D1'!S29*'C5'!S28</f>
        <v>0</v>
      </c>
      <c r="T28" s="4">
        <f>'D1'!T29*'C5'!T28</f>
        <v>0</v>
      </c>
      <c r="U28" s="4">
        <f>'D1'!U29*'C5'!U28</f>
        <v>0</v>
      </c>
      <c r="V28" s="4">
        <f>'D1'!V29*'C5'!V28</f>
        <v>0</v>
      </c>
      <c r="W28" s="4">
        <f>'D1'!W29*'C5'!W28</f>
        <v>0</v>
      </c>
      <c r="X28" s="4">
        <f>'D1'!X29*'C5'!X28</f>
        <v>12096.918251146008</v>
      </c>
      <c r="Y28" s="4">
        <f>'D1'!Y29*'C5'!Y28</f>
        <v>0</v>
      </c>
      <c r="Z28" s="4">
        <f>'D1'!Z29*'C5'!Z28</f>
        <v>35372.47144392</v>
      </c>
      <c r="AA28" s="4">
        <f>'D1'!AA29*'C5'!AA28</f>
        <v>0</v>
      </c>
      <c r="AB28" s="4">
        <f>'D1'!AB29*'C5'!AB28</f>
        <v>0</v>
      </c>
      <c r="AC28" s="4">
        <f>'D1'!AC29*'C5'!AC28</f>
        <v>0</v>
      </c>
      <c r="AD28" s="4">
        <f>'D1'!AD29*'C5'!AD28</f>
        <v>0</v>
      </c>
      <c r="AE28" s="4">
        <f>'D1'!AE29*'C5'!AE28</f>
        <v>0</v>
      </c>
      <c r="AF28" s="4">
        <f>'D1'!AF29*'C5'!AF28</f>
        <v>0</v>
      </c>
      <c r="AG28" s="4">
        <f>'D1'!AG29*'C5'!AG28</f>
        <v>0</v>
      </c>
      <c r="AH28" s="4">
        <f>'D1'!AH29*'C5'!AH28</f>
        <v>0</v>
      </c>
      <c r="AI28" s="4">
        <f>'D1'!AI29*'C5'!AI28</f>
        <v>0</v>
      </c>
      <c r="AJ28" s="4">
        <f>'D1'!AJ29*'C5'!AJ28</f>
        <v>0</v>
      </c>
      <c r="AK28" s="4">
        <f>A!AK28*'C5'!AK28</f>
        <v>0</v>
      </c>
      <c r="AL28" s="6">
        <f>'C5'!AL28*'D1'!Q29</f>
        <v>324684.92502198415</v>
      </c>
      <c r="AM28" s="6">
        <f>'C5'!AM28*'D1'!R29</f>
        <v>64657.266582080236</v>
      </c>
      <c r="AN28" s="6">
        <f>'C5'!AN28*'D1'!X29</f>
        <v>0</v>
      </c>
    </row>
    <row r="29" spans="1:40" ht="15">
      <c r="A29" s="5">
        <v>27</v>
      </c>
      <c r="B29" s="5">
        <v>27</v>
      </c>
      <c r="C29" s="1" t="s">
        <v>248</v>
      </c>
      <c r="D29" s="4">
        <f>'D1'!D30*'C5'!D29</f>
        <v>0</v>
      </c>
      <c r="E29" s="4">
        <f>'D1'!E30*'C5'!E29</f>
        <v>12502.549255679998</v>
      </c>
      <c r="F29" s="4">
        <f>'D1'!F30*'C5'!F29</f>
        <v>0</v>
      </c>
      <c r="G29" s="4">
        <f>'D1'!G30*'C5'!G29</f>
        <v>0</v>
      </c>
      <c r="H29" s="4">
        <f>'D1'!H30*'C5'!H29</f>
        <v>0</v>
      </c>
      <c r="I29" s="4">
        <f>'D1'!I30*'C5'!I29</f>
        <v>0</v>
      </c>
      <c r="J29" s="4">
        <f>'D1'!J30*'C5'!J29</f>
        <v>0</v>
      </c>
      <c r="K29" s="4">
        <f>'D1'!K30*'C5'!K29</f>
        <v>0</v>
      </c>
      <c r="L29" s="4">
        <f>'D1'!L30*'C5'!L29</f>
        <v>0</v>
      </c>
      <c r="M29" s="4">
        <f>'D1'!M30*'C5'!M29</f>
        <v>0</v>
      </c>
      <c r="N29" s="4">
        <f>'D1'!N30*'C5'!N29</f>
        <v>663706.4615855999</v>
      </c>
      <c r="O29" s="4">
        <f>'D1'!O30*'C5'!O29</f>
        <v>0</v>
      </c>
      <c r="P29" s="4">
        <f>'D1'!P30*'C5'!P29</f>
        <v>114937.16703141716</v>
      </c>
      <c r="Q29" s="4">
        <f>'D1'!Q30*'C5'!Q29</f>
        <v>716738.5333089475</v>
      </c>
      <c r="R29" s="4">
        <f>'D1'!R30*'C5'!R29</f>
        <v>5391.283564750947</v>
      </c>
      <c r="S29" s="4">
        <f>'D1'!S30*'C5'!S29</f>
        <v>0</v>
      </c>
      <c r="T29" s="4">
        <f>'D1'!T30*'C5'!T29</f>
        <v>0</v>
      </c>
      <c r="U29" s="4">
        <f>'D1'!U30*'C5'!U29</f>
        <v>0</v>
      </c>
      <c r="V29" s="4">
        <f>'D1'!V30*'C5'!V29</f>
        <v>0</v>
      </c>
      <c r="W29" s="4">
        <f>'D1'!W30*'C5'!W29</f>
        <v>0</v>
      </c>
      <c r="X29" s="4">
        <f>'D1'!X30*'C5'!X29</f>
        <v>37387.03310287519</v>
      </c>
      <c r="Y29" s="4">
        <f>'D1'!Y30*'C5'!Y29</f>
        <v>0</v>
      </c>
      <c r="Z29" s="4">
        <f>'D1'!Z30*'C5'!Z29</f>
        <v>41283.01671826</v>
      </c>
      <c r="AA29" s="4">
        <f>'D1'!AA30*'C5'!AA29</f>
        <v>0</v>
      </c>
      <c r="AB29" s="4">
        <f>'D1'!AB30*'C5'!AB29</f>
        <v>0</v>
      </c>
      <c r="AC29" s="4">
        <f>'D1'!AC30*'C5'!AC29</f>
        <v>0</v>
      </c>
      <c r="AD29" s="4">
        <f>'D1'!AD30*'C5'!AD29</f>
        <v>0</v>
      </c>
      <c r="AE29" s="4">
        <f>'D1'!AE30*'C5'!AE29</f>
        <v>0</v>
      </c>
      <c r="AF29" s="4">
        <f>'D1'!AF30*'C5'!AF29</f>
        <v>0</v>
      </c>
      <c r="AG29" s="4">
        <f>'D1'!AG30*'C5'!AG29</f>
        <v>0</v>
      </c>
      <c r="AH29" s="4">
        <f>'D1'!AH30*'C5'!AH29</f>
        <v>0</v>
      </c>
      <c r="AI29" s="4">
        <f>'D1'!AI30*'C5'!AI29</f>
        <v>0</v>
      </c>
      <c r="AJ29" s="4">
        <f>'D1'!AJ30*'C5'!AJ29</f>
        <v>0</v>
      </c>
      <c r="AK29" s="4">
        <f>A!AK29*'C5'!AK29</f>
        <v>0</v>
      </c>
      <c r="AL29" s="6">
        <f>'C5'!AL29*'D1'!Q30</f>
        <v>267142.2219695949</v>
      </c>
      <c r="AM29" s="6">
        <f>'C5'!AM29*'D1'!R30</f>
        <v>2864.376204511525</v>
      </c>
      <c r="AN29" s="6">
        <f>'C5'!AN29*'D1'!X30</f>
        <v>0</v>
      </c>
    </row>
    <row r="30" spans="1:40" ht="15">
      <c r="A30" s="5">
        <v>28</v>
      </c>
      <c r="B30" s="5">
        <v>28</v>
      </c>
      <c r="C30" s="1" t="s">
        <v>221</v>
      </c>
      <c r="D30" s="4">
        <f>'D1'!D31*'C5'!D30</f>
        <v>0</v>
      </c>
      <c r="E30" s="4">
        <f>'D1'!E31*'C5'!E30</f>
        <v>0</v>
      </c>
      <c r="F30" s="4">
        <f>'D1'!F31*'C5'!F30</f>
        <v>0</v>
      </c>
      <c r="G30" s="4">
        <f>'D1'!G31*'C5'!G30</f>
        <v>0</v>
      </c>
      <c r="H30" s="4">
        <f>'D1'!H31*'C5'!H30</f>
        <v>0</v>
      </c>
      <c r="I30" s="4">
        <f>'D1'!I31*'C5'!I30</f>
        <v>0</v>
      </c>
      <c r="J30" s="4">
        <f>'D1'!J31*'C5'!J30</f>
        <v>0</v>
      </c>
      <c r="K30" s="4">
        <f>'D1'!K31*'C5'!K30</f>
        <v>0</v>
      </c>
      <c r="L30" s="4">
        <f>'D1'!L31*'C5'!L30</f>
        <v>0</v>
      </c>
      <c r="M30" s="4">
        <f>'D1'!M31*'C5'!M30</f>
        <v>0</v>
      </c>
      <c r="N30" s="4">
        <f>'D1'!N31*'C5'!N30</f>
        <v>28487.68851123596</v>
      </c>
      <c r="O30" s="4">
        <f>'D1'!O31*'C5'!O30</f>
        <v>0</v>
      </c>
      <c r="P30" s="4">
        <f>'D1'!P31*'C5'!P30</f>
        <v>57371.86860763698</v>
      </c>
      <c r="Q30" s="4">
        <f>'D1'!Q31*'C5'!Q30</f>
        <v>61124.41794203148</v>
      </c>
      <c r="R30" s="4">
        <f>'D1'!R31*'C5'!R30</f>
        <v>0</v>
      </c>
      <c r="S30" s="4">
        <f>'D1'!S31*'C5'!S30</f>
        <v>0</v>
      </c>
      <c r="T30" s="4">
        <f>'D1'!T31*'C5'!T30</f>
        <v>0</v>
      </c>
      <c r="U30" s="4">
        <f>'D1'!U31*'C5'!U30</f>
        <v>0</v>
      </c>
      <c r="V30" s="4">
        <f>'D1'!V31*'C5'!V30</f>
        <v>0</v>
      </c>
      <c r="W30" s="4">
        <f>'D1'!W31*'C5'!W30</f>
        <v>0</v>
      </c>
      <c r="X30" s="4">
        <f>'D1'!X31*'C5'!X30</f>
        <v>174.93202162858472</v>
      </c>
      <c r="Y30" s="4">
        <f>'D1'!Y31*'C5'!Y30</f>
        <v>0</v>
      </c>
      <c r="Z30" s="4">
        <f>'D1'!Z31*'C5'!Z30</f>
        <v>296.13964674000005</v>
      </c>
      <c r="AA30" s="4">
        <f>'D1'!AA31*'C5'!AA30</f>
        <v>0</v>
      </c>
      <c r="AB30" s="4">
        <f>'D1'!AB31*'C5'!AB30</f>
        <v>0</v>
      </c>
      <c r="AC30" s="4">
        <f>'D1'!AC31*'C5'!AC30</f>
        <v>0</v>
      </c>
      <c r="AD30" s="4">
        <f>'D1'!AD31*'C5'!AD30</f>
        <v>0</v>
      </c>
      <c r="AE30" s="4">
        <f>'D1'!AE31*'C5'!AE30</f>
        <v>0</v>
      </c>
      <c r="AF30" s="4">
        <f>'D1'!AF31*'C5'!AF30</f>
        <v>0</v>
      </c>
      <c r="AG30" s="4">
        <f>'D1'!AG31*'C5'!AG30</f>
        <v>0</v>
      </c>
      <c r="AH30" s="4">
        <f>'D1'!AH31*'C5'!AH30</f>
        <v>0</v>
      </c>
      <c r="AI30" s="4">
        <f>'D1'!AI31*'C5'!AI30</f>
        <v>0</v>
      </c>
      <c r="AJ30" s="4">
        <f>'D1'!AJ31*'C5'!AJ30</f>
        <v>0</v>
      </c>
      <c r="AK30" s="4">
        <f>A!AK30*'C5'!AK30</f>
        <v>0</v>
      </c>
      <c r="AL30" s="6">
        <f>'C5'!AL30*'D1'!Q31</f>
        <v>22782.24494258347</v>
      </c>
      <c r="AM30" s="6">
        <f>'C5'!AM30*'D1'!R31</f>
        <v>0</v>
      </c>
      <c r="AN30" s="6">
        <f>'C5'!AN30*'D1'!X31</f>
        <v>0</v>
      </c>
    </row>
    <row r="31" spans="1:40" ht="15">
      <c r="A31" s="5">
        <v>29</v>
      </c>
      <c r="B31" s="5">
        <v>29</v>
      </c>
      <c r="C31" s="1" t="s">
        <v>249</v>
      </c>
      <c r="D31" s="4">
        <f>'D1'!D32*'C5'!D31</f>
        <v>0</v>
      </c>
      <c r="E31" s="4">
        <f>'D1'!E32*'C5'!E31</f>
        <v>3478.4042139000003</v>
      </c>
      <c r="F31" s="4">
        <f>'D1'!F32*'C5'!F31</f>
        <v>171.07173269999998</v>
      </c>
      <c r="G31" s="4">
        <f>'D1'!G32*'C5'!G31</f>
        <v>0</v>
      </c>
      <c r="H31" s="4">
        <f>'D1'!H32*'C5'!H31</f>
        <v>0</v>
      </c>
      <c r="I31" s="4">
        <f>'D1'!I32*'C5'!I31</f>
        <v>0</v>
      </c>
      <c r="J31" s="4">
        <f>'D1'!J32*'C5'!J31</f>
        <v>0</v>
      </c>
      <c r="K31" s="4">
        <f>'D1'!K32*'C5'!K31</f>
        <v>0</v>
      </c>
      <c r="L31" s="4">
        <f>'D1'!L32*'C5'!L31</f>
        <v>0</v>
      </c>
      <c r="M31" s="4">
        <f>'D1'!M32*'C5'!M31</f>
        <v>0</v>
      </c>
      <c r="N31" s="4">
        <f>'D1'!N32*'C5'!N31</f>
        <v>95677.16992147923</v>
      </c>
      <c r="O31" s="4">
        <f>'D1'!O32*'C5'!O31</f>
        <v>0</v>
      </c>
      <c r="P31" s="4">
        <f>'D1'!P32*'C5'!P31</f>
        <v>399381.93632609455</v>
      </c>
      <c r="Q31" s="4">
        <f>'D1'!Q32*'C5'!Q31</f>
        <v>441178.0624048574</v>
      </c>
      <c r="R31" s="4">
        <f>'D1'!R32*'C5'!R31</f>
        <v>71472.82130838206</v>
      </c>
      <c r="S31" s="4">
        <f>'D1'!S32*'C5'!S31</f>
        <v>0</v>
      </c>
      <c r="T31" s="4">
        <f>'D1'!T32*'C5'!T31</f>
        <v>0</v>
      </c>
      <c r="U31" s="4">
        <f>'D1'!U32*'C5'!U31</f>
        <v>0</v>
      </c>
      <c r="V31" s="4">
        <f>'D1'!V32*'C5'!V31</f>
        <v>0</v>
      </c>
      <c r="W31" s="4">
        <f>'D1'!W32*'C5'!W31</f>
        <v>0</v>
      </c>
      <c r="X31" s="4">
        <f>'D1'!X32*'C5'!X31</f>
        <v>19056.763479182457</v>
      </c>
      <c r="Y31" s="4">
        <f>'D1'!Y32*'C5'!Y31</f>
        <v>0</v>
      </c>
      <c r="Z31" s="4">
        <f>'D1'!Z32*'C5'!Z31</f>
        <v>6671.9360348245245</v>
      </c>
      <c r="AA31" s="4">
        <f>'D1'!AA32*'C5'!AA31</f>
        <v>0</v>
      </c>
      <c r="AB31" s="4">
        <f>'D1'!AB32*'C5'!AB31</f>
        <v>0</v>
      </c>
      <c r="AC31" s="4">
        <f>'D1'!AC32*'C5'!AC31</f>
        <v>0</v>
      </c>
      <c r="AD31" s="4">
        <f>'D1'!AD32*'C5'!AD31</f>
        <v>0</v>
      </c>
      <c r="AE31" s="4">
        <f>'D1'!AE32*'C5'!AE31</f>
        <v>0</v>
      </c>
      <c r="AF31" s="4">
        <f>'D1'!AF32*'C5'!AF31</f>
        <v>0</v>
      </c>
      <c r="AG31" s="4">
        <f>'D1'!AG32*'C5'!AG31</f>
        <v>0</v>
      </c>
      <c r="AH31" s="4">
        <f>'D1'!AH32*'C5'!AH31</f>
        <v>0</v>
      </c>
      <c r="AI31" s="4">
        <f>'D1'!AI32*'C5'!AI31</f>
        <v>0</v>
      </c>
      <c r="AJ31" s="4">
        <f>'D1'!AJ32*'C5'!AJ31</f>
        <v>0</v>
      </c>
      <c r="AK31" s="4">
        <f>A!AK31*'C5'!AK31</f>
        <v>0</v>
      </c>
      <c r="AL31" s="6">
        <f>'C5'!AL31*'D1'!Q32</f>
        <v>164435.54015571845</v>
      </c>
      <c r="AM31" s="6">
        <f>'C5'!AM31*'D1'!R32</f>
        <v>37973.34088742024</v>
      </c>
      <c r="AN31" s="6">
        <f>'C5'!AN31*'D1'!X32</f>
        <v>0</v>
      </c>
    </row>
    <row r="32" spans="1:40" ht="15">
      <c r="A32" s="5">
        <v>30</v>
      </c>
      <c r="B32" s="5">
        <v>30</v>
      </c>
      <c r="C32" s="1" t="s">
        <v>250</v>
      </c>
      <c r="D32" s="4">
        <f>'D1'!D33*'C5'!D32</f>
        <v>0</v>
      </c>
      <c r="E32" s="4">
        <f>'D1'!E33*'C5'!E32</f>
        <v>51658.69561698464</v>
      </c>
      <c r="F32" s="4">
        <f>'D1'!F33*'C5'!F32</f>
        <v>28481.86291275</v>
      </c>
      <c r="G32" s="4">
        <f>'D1'!G33*'C5'!G32</f>
        <v>0</v>
      </c>
      <c r="H32" s="4">
        <f>'D1'!H33*'C5'!H32</f>
        <v>0</v>
      </c>
      <c r="I32" s="4">
        <f>'D1'!I33*'C5'!I32</f>
        <v>0</v>
      </c>
      <c r="J32" s="4">
        <f>'D1'!J33*'C5'!J32</f>
        <v>0</v>
      </c>
      <c r="K32" s="4">
        <f>'D1'!K33*'C5'!K32</f>
        <v>0</v>
      </c>
      <c r="L32" s="4">
        <f>'D1'!L33*'C5'!L32</f>
        <v>0</v>
      </c>
      <c r="M32" s="4">
        <f>'D1'!M33*'C5'!M32</f>
        <v>0</v>
      </c>
      <c r="N32" s="4">
        <f>'D1'!N33*'C5'!N32</f>
        <v>560198.2719705921</v>
      </c>
      <c r="O32" s="4">
        <f>'D1'!O33*'C5'!O32</f>
        <v>86931.6384189678</v>
      </c>
      <c r="P32" s="4">
        <f>'D1'!P33*'C5'!P32</f>
        <v>555088.0921527947</v>
      </c>
      <c r="Q32" s="4">
        <f>'D1'!Q33*'C5'!Q32</f>
        <v>731990.3711792269</v>
      </c>
      <c r="R32" s="4">
        <f>'D1'!R33*'C5'!R32</f>
        <v>9388.086522689026</v>
      </c>
      <c r="S32" s="4">
        <f>'D1'!S33*'C5'!S32</f>
        <v>0</v>
      </c>
      <c r="T32" s="4">
        <f>'D1'!T33*'C5'!T32</f>
        <v>0</v>
      </c>
      <c r="U32" s="4">
        <f>'D1'!U33*'C5'!U32</f>
        <v>0</v>
      </c>
      <c r="V32" s="4">
        <f>'D1'!V33*'C5'!V32</f>
        <v>0</v>
      </c>
      <c r="W32" s="4">
        <f>'D1'!W33*'C5'!W32</f>
        <v>0</v>
      </c>
      <c r="X32" s="4">
        <f>'D1'!X33*'C5'!X32</f>
        <v>90105.75417495477</v>
      </c>
      <c r="Y32" s="4">
        <f>'D1'!Y33*'C5'!Y32</f>
        <v>0</v>
      </c>
      <c r="Z32" s="4">
        <f>'D1'!Z33*'C5'!Z32</f>
        <v>106313.81517464</v>
      </c>
      <c r="AA32" s="4">
        <f>'D1'!AA33*'C5'!AA32</f>
        <v>0</v>
      </c>
      <c r="AB32" s="4">
        <f>'D1'!AB33*'C5'!AB32</f>
        <v>0</v>
      </c>
      <c r="AC32" s="4">
        <f>'D1'!AC33*'C5'!AC32</f>
        <v>0</v>
      </c>
      <c r="AD32" s="4">
        <f>'D1'!AD33*'C5'!AD32</f>
        <v>0</v>
      </c>
      <c r="AE32" s="4">
        <f>'D1'!AE33*'C5'!AE32</f>
        <v>0</v>
      </c>
      <c r="AF32" s="4">
        <f>'D1'!AF33*'C5'!AF32</f>
        <v>0</v>
      </c>
      <c r="AG32" s="4">
        <f>'D1'!AG33*'C5'!AG32</f>
        <v>0</v>
      </c>
      <c r="AH32" s="4">
        <f>'D1'!AH33*'C5'!AH32</f>
        <v>0</v>
      </c>
      <c r="AI32" s="4">
        <f>'D1'!AI33*'C5'!AI32</f>
        <v>0</v>
      </c>
      <c r="AJ32" s="4">
        <f>'D1'!AJ33*'C5'!AJ32</f>
        <v>0</v>
      </c>
      <c r="AK32" s="4">
        <f>A!AK32*'C5'!AK32</f>
        <v>0</v>
      </c>
      <c r="AL32" s="6">
        <f>'C5'!AL32*'D1'!Q33</f>
        <v>272826.87497544946</v>
      </c>
      <c r="AM32" s="6">
        <f>'C5'!AM32*'D1'!R33</f>
        <v>4987.868161360204</v>
      </c>
      <c r="AN32" s="6">
        <f>'C5'!AN32*'D1'!X33</f>
        <v>0</v>
      </c>
    </row>
    <row r="33" spans="1:40" ht="15">
      <c r="A33" s="5">
        <v>31</v>
      </c>
      <c r="B33" s="5">
        <v>31</v>
      </c>
      <c r="C33" s="1" t="s">
        <v>18</v>
      </c>
      <c r="D33" s="4">
        <f>'D1'!D34*'C5'!D33</f>
        <v>0</v>
      </c>
      <c r="E33" s="4">
        <f>'D1'!E34*'C5'!E33</f>
        <v>0</v>
      </c>
      <c r="F33" s="4">
        <f>'D1'!F34*'C5'!F33</f>
        <v>0</v>
      </c>
      <c r="G33" s="4">
        <f>'D1'!G34*'C5'!G33</f>
        <v>0</v>
      </c>
      <c r="H33" s="4">
        <f>'D1'!H34*'C5'!H33</f>
        <v>0</v>
      </c>
      <c r="I33" s="4">
        <f>'D1'!I34*'C5'!I33</f>
        <v>0</v>
      </c>
      <c r="J33" s="4">
        <f>'D1'!J34*'C5'!J33</f>
        <v>0</v>
      </c>
      <c r="K33" s="4">
        <f>'D1'!K34*'C5'!K33</f>
        <v>0</v>
      </c>
      <c r="L33" s="4">
        <f>'D1'!L34*'C5'!L33</f>
        <v>0</v>
      </c>
      <c r="M33" s="4">
        <f>'D1'!M34*'C5'!M33</f>
        <v>0</v>
      </c>
      <c r="N33" s="4">
        <f>'D1'!N34*'C5'!N33</f>
        <v>0</v>
      </c>
      <c r="O33" s="4">
        <f>'D1'!O34*'C5'!O33</f>
        <v>0</v>
      </c>
      <c r="P33" s="4">
        <f>'D1'!P34*'C5'!P33</f>
        <v>0</v>
      </c>
      <c r="Q33" s="4">
        <f>'D1'!Q34*'C5'!Q33</f>
        <v>0</v>
      </c>
      <c r="R33" s="4">
        <f>'D1'!R34*'C5'!R33</f>
        <v>0</v>
      </c>
      <c r="S33" s="4">
        <f>'D1'!S34*'C5'!S33</f>
        <v>0</v>
      </c>
      <c r="T33" s="4">
        <f>'D1'!T34*'C5'!T33</f>
        <v>0</v>
      </c>
      <c r="U33" s="4">
        <f>'D1'!U34*'C5'!U33</f>
        <v>0</v>
      </c>
      <c r="V33" s="4">
        <f>'D1'!V34*'C5'!V33</f>
        <v>0</v>
      </c>
      <c r="W33" s="4">
        <f>'D1'!W34*'C5'!W33</f>
        <v>0</v>
      </c>
      <c r="X33" s="4">
        <f>'D1'!X34*'C5'!X33</f>
        <v>0</v>
      </c>
      <c r="Y33" s="4">
        <f>'D1'!Y34*'C5'!Y33</f>
        <v>0</v>
      </c>
      <c r="Z33" s="4">
        <f>'D1'!Z34*'C5'!Z33</f>
        <v>0</v>
      </c>
      <c r="AA33" s="4">
        <f>'D1'!AA34*'C5'!AA33</f>
        <v>0</v>
      </c>
      <c r="AB33" s="4">
        <f>'D1'!AB34*'C5'!AB33</f>
        <v>0</v>
      </c>
      <c r="AC33" s="4">
        <f>'D1'!AC34*'C5'!AC33</f>
        <v>0</v>
      </c>
      <c r="AD33" s="4">
        <f>'D1'!AD34*'C5'!AD33</f>
        <v>0</v>
      </c>
      <c r="AE33" s="4">
        <f>'D1'!AE34*'C5'!AE33</f>
        <v>0</v>
      </c>
      <c r="AF33" s="4">
        <f>'D1'!AF34*'C5'!AF33</f>
        <v>0</v>
      </c>
      <c r="AG33" s="4">
        <f>'D1'!AG34*'C5'!AG33</f>
        <v>0</v>
      </c>
      <c r="AH33" s="4">
        <f>'D1'!AH34*'C5'!AH33</f>
        <v>0</v>
      </c>
      <c r="AI33" s="4">
        <f>'D1'!AI34*'C5'!AI33</f>
        <v>0</v>
      </c>
      <c r="AJ33" s="4">
        <f>'D1'!AJ34*'C5'!AJ33</f>
        <v>0</v>
      </c>
      <c r="AK33" s="4">
        <f>A!AK33*'C5'!AK33</f>
        <v>0</v>
      </c>
      <c r="AL33" s="6">
        <f>'C5'!AL33*'D1'!Q34</f>
        <v>0</v>
      </c>
      <c r="AM33" s="6">
        <f>'C5'!AM33*'D1'!R34</f>
        <v>0</v>
      </c>
      <c r="AN33" s="6">
        <f>'C5'!AN33*'D1'!X34</f>
        <v>0</v>
      </c>
    </row>
    <row r="34" spans="1:40" ht="15">
      <c r="A34" s="5">
        <v>32</v>
      </c>
      <c r="B34" s="5">
        <v>32</v>
      </c>
      <c r="C34" s="1" t="s">
        <v>19</v>
      </c>
      <c r="D34" s="4">
        <f>'D1'!D35*'C5'!D34</f>
        <v>0</v>
      </c>
      <c r="E34" s="4">
        <f>'D1'!E35*'C5'!E34</f>
        <v>6227.472820811914</v>
      </c>
      <c r="F34" s="4">
        <f>'D1'!F35*'C5'!F34</f>
        <v>368604.96235497</v>
      </c>
      <c r="G34" s="4">
        <f>'D1'!G35*'C5'!G34</f>
        <v>0</v>
      </c>
      <c r="H34" s="4">
        <f>'D1'!H35*'C5'!H34</f>
        <v>0</v>
      </c>
      <c r="I34" s="4">
        <f>'D1'!I35*'C5'!I34</f>
        <v>0</v>
      </c>
      <c r="J34" s="4">
        <f>'D1'!J35*'C5'!J34</f>
        <v>0</v>
      </c>
      <c r="K34" s="4">
        <f>'D1'!K35*'C5'!K34</f>
        <v>0</v>
      </c>
      <c r="L34" s="4">
        <f>'D1'!L35*'C5'!L34</f>
        <v>0</v>
      </c>
      <c r="M34" s="4">
        <f>'D1'!M35*'C5'!M34</f>
        <v>0</v>
      </c>
      <c r="N34" s="4">
        <f>'D1'!N35*'C5'!N34</f>
        <v>33082.62087078652</v>
      </c>
      <c r="O34" s="4">
        <f>'D1'!O35*'C5'!O34</f>
        <v>414966.1945046618</v>
      </c>
      <c r="P34" s="4">
        <f>'D1'!P35*'C5'!P34</f>
        <v>2340.6307548046047</v>
      </c>
      <c r="Q34" s="4">
        <f>'D1'!Q35*'C5'!Q34</f>
        <v>786609.7378678446</v>
      </c>
      <c r="R34" s="4">
        <f>'D1'!R35*'C5'!R34</f>
        <v>466114.6265092388</v>
      </c>
      <c r="S34" s="4">
        <f>'D1'!S35*'C5'!S34</f>
        <v>0</v>
      </c>
      <c r="T34" s="4">
        <f>'D1'!T35*'C5'!T34</f>
        <v>299.95119739999996</v>
      </c>
      <c r="U34" s="4">
        <f>'D1'!U35*'C5'!U34</f>
        <v>562.2294921996391</v>
      </c>
      <c r="V34" s="4">
        <f>'D1'!V35*'C5'!V34</f>
        <v>1590.9111399582</v>
      </c>
      <c r="W34" s="4">
        <f>'D1'!W35*'C5'!W34</f>
        <v>4036.7353036600807</v>
      </c>
      <c r="X34" s="4">
        <f>'D1'!X35*'C5'!X34</f>
        <v>613.2511905234716</v>
      </c>
      <c r="Y34" s="4">
        <f>'D1'!Y35*'C5'!Y34</f>
        <v>0</v>
      </c>
      <c r="Z34" s="4">
        <f>'D1'!Z35*'C5'!Z34</f>
        <v>656.52897274</v>
      </c>
      <c r="AA34" s="4">
        <f>'D1'!AA35*'C5'!AA34</f>
        <v>0</v>
      </c>
      <c r="AB34" s="4">
        <f>'D1'!AB35*'C5'!AB34</f>
        <v>0</v>
      </c>
      <c r="AC34" s="4">
        <f>'D1'!AC35*'C5'!AC34</f>
        <v>0</v>
      </c>
      <c r="AD34" s="4">
        <f>'D1'!AD35*'C5'!AD34</f>
        <v>0</v>
      </c>
      <c r="AE34" s="4">
        <f>'D1'!AE35*'C5'!AE34</f>
        <v>0</v>
      </c>
      <c r="AF34" s="4">
        <f>'D1'!AF35*'C5'!AF34</f>
        <v>0</v>
      </c>
      <c r="AG34" s="4">
        <f>'D1'!AG35*'C5'!AG34</f>
        <v>0</v>
      </c>
      <c r="AH34" s="4">
        <f>'D1'!AH35*'C5'!AH34</f>
        <v>0</v>
      </c>
      <c r="AI34" s="4">
        <f>'D1'!AI35*'C5'!AI34</f>
        <v>0</v>
      </c>
      <c r="AJ34" s="4">
        <f>'D1'!AJ35*'C5'!AJ34</f>
        <v>0</v>
      </c>
      <c r="AK34" s="4">
        <f>A!AK34*'C5'!AK34</f>
        <v>0</v>
      </c>
      <c r="AL34" s="6">
        <f>'C5'!AL34*'D1'!Q35</f>
        <v>293184.5623351716</v>
      </c>
      <c r="AM34" s="6">
        <f>'C5'!AM34*'D1'!R35</f>
        <v>247645.5984391386</v>
      </c>
      <c r="AN34" s="6">
        <f>'C5'!AN34*'D1'!X35</f>
        <v>0</v>
      </c>
    </row>
    <row r="35" spans="1:40" ht="15">
      <c r="A35" s="7">
        <v>33</v>
      </c>
      <c r="B35" s="7"/>
      <c r="C35" s="8" t="s">
        <v>20</v>
      </c>
      <c r="D35" s="9">
        <f>SUM(D3:D34)</f>
        <v>383053.52510196576</v>
      </c>
      <c r="E35" s="9">
        <f aca="true" t="shared" si="0" ref="E35:AN35">SUM(E3:E34)</f>
        <v>16225241.253307378</v>
      </c>
      <c r="F35" s="9">
        <f t="shared" si="0"/>
        <v>8817290.30062876</v>
      </c>
      <c r="G35" s="9">
        <f t="shared" si="0"/>
        <v>0</v>
      </c>
      <c r="H35" s="9">
        <f t="shared" si="0"/>
        <v>1832939.2331024548</v>
      </c>
      <c r="I35" s="9">
        <f t="shared" si="0"/>
        <v>1160710.1133809714</v>
      </c>
      <c r="J35" s="9">
        <f t="shared" si="0"/>
        <v>0</v>
      </c>
      <c r="K35" s="9">
        <f t="shared" si="0"/>
        <v>139436.6812277901</v>
      </c>
      <c r="L35" s="9">
        <f t="shared" si="0"/>
        <v>0</v>
      </c>
      <c r="M35" s="9">
        <f t="shared" si="0"/>
        <v>909734.86656468</v>
      </c>
      <c r="N35" s="9">
        <f t="shared" si="0"/>
        <v>35815300.31241785</v>
      </c>
      <c r="O35" s="9">
        <f t="shared" si="0"/>
        <v>79226648.7676317</v>
      </c>
      <c r="P35" s="9">
        <f t="shared" si="0"/>
        <v>17472790.192861572</v>
      </c>
      <c r="Q35" s="9">
        <f t="shared" si="0"/>
        <v>56178073.84654104</v>
      </c>
      <c r="R35" s="9">
        <f t="shared" si="0"/>
        <v>5514213.077582885</v>
      </c>
      <c r="S35" s="9">
        <f t="shared" si="0"/>
        <v>4848655.549795919</v>
      </c>
      <c r="T35" s="9">
        <f t="shared" si="0"/>
        <v>29708.369868740003</v>
      </c>
      <c r="U35" s="9">
        <f t="shared" si="0"/>
        <v>2033559.7982127648</v>
      </c>
      <c r="V35" s="9">
        <f t="shared" si="0"/>
        <v>1362454.6689555696</v>
      </c>
      <c r="W35" s="9">
        <f t="shared" si="0"/>
        <v>2359170.570144088</v>
      </c>
      <c r="X35" s="9">
        <f t="shared" si="0"/>
        <v>3191375.679998171</v>
      </c>
      <c r="Y35" s="9">
        <f t="shared" si="0"/>
        <v>279311.34969423705</v>
      </c>
      <c r="Z35" s="9">
        <f t="shared" si="0"/>
        <v>2024998.4897754914</v>
      </c>
      <c r="AA35" s="9">
        <f t="shared" si="0"/>
        <v>4515918.4467782</v>
      </c>
      <c r="AB35" s="9">
        <f t="shared" si="0"/>
        <v>295655.06742747</v>
      </c>
      <c r="AC35" s="9">
        <f t="shared" si="0"/>
        <v>214875.49489429366</v>
      </c>
      <c r="AD35" s="9">
        <f t="shared" si="0"/>
        <v>12667585.396708937</v>
      </c>
      <c r="AE35" s="9">
        <f t="shared" si="0"/>
        <v>3321682.40820821</v>
      </c>
      <c r="AF35" s="9">
        <f t="shared" si="0"/>
        <v>0</v>
      </c>
      <c r="AG35" s="9">
        <f t="shared" si="0"/>
        <v>0</v>
      </c>
      <c r="AH35" s="9">
        <f t="shared" si="0"/>
        <v>0</v>
      </c>
      <c r="AI35" s="9">
        <f t="shared" si="0"/>
        <v>0</v>
      </c>
      <c r="AJ35" s="9">
        <f t="shared" si="0"/>
        <v>0</v>
      </c>
      <c r="AK35" s="9">
        <f t="shared" si="0"/>
        <v>7861387.37397</v>
      </c>
      <c r="AL35" s="9">
        <f t="shared" si="0"/>
        <v>17928603.00420251</v>
      </c>
      <c r="AM35" s="9">
        <f t="shared" si="0"/>
        <v>4180612.119456137</v>
      </c>
      <c r="AN35" s="9">
        <f t="shared" si="0"/>
        <v>291283.0566407893</v>
      </c>
    </row>
    <row r="36" spans="4:40" ht="15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63"/>
      <c r="AM36" s="63"/>
      <c r="AN36" s="63"/>
    </row>
    <row r="37" spans="1:40" ht="15">
      <c r="A37" s="5">
        <v>34</v>
      </c>
      <c r="C37" s="1" t="s">
        <v>44</v>
      </c>
      <c r="D37" s="31">
        <f>'D1'!D38*'C5'!D37</f>
        <v>0</v>
      </c>
      <c r="E37" s="31">
        <f>'D1'!E38*'C5'!E37</f>
        <v>9326.361820738095</v>
      </c>
      <c r="F37" s="31">
        <f>'D1'!F38*'C5'!F37</f>
        <v>0</v>
      </c>
      <c r="G37" s="31">
        <f>'D1'!G38*'C5'!G37</f>
        <v>0</v>
      </c>
      <c r="H37" s="31">
        <f>'D1'!H38*'C5'!H37</f>
        <v>0</v>
      </c>
      <c r="I37" s="31">
        <f>'D1'!I38*'C5'!I37</f>
        <v>0</v>
      </c>
      <c r="J37" s="31">
        <f>'D1'!J38*'C5'!J37</f>
        <v>0</v>
      </c>
      <c r="K37" s="31">
        <f>'D1'!K38*'C5'!K37</f>
        <v>0</v>
      </c>
      <c r="L37" s="31">
        <f>'D1'!L38*'C5'!L37</f>
        <v>0</v>
      </c>
      <c r="M37" s="31">
        <f>'D1'!M38*'C5'!M37</f>
        <v>0</v>
      </c>
      <c r="N37" s="31">
        <f>'D1'!N38*'C5'!N37</f>
        <v>0</v>
      </c>
      <c r="O37" s="31">
        <f>'D1'!O38*'C5'!O37</f>
        <v>0</v>
      </c>
      <c r="P37" s="31">
        <f>'D1'!P38*'C5'!P37</f>
        <v>2403571.4327833024</v>
      </c>
      <c r="Q37" s="31">
        <f>'D1'!Q38*'C5'!Q37</f>
        <v>78198.33555278544</v>
      </c>
      <c r="R37" s="31">
        <f>'D1'!R38*'C5'!R37</f>
        <v>2177073.8352260767</v>
      </c>
      <c r="S37" s="31">
        <f>'D1'!S38*'C5'!S37</f>
        <v>0</v>
      </c>
      <c r="T37" s="31">
        <f>'D1'!T38*'C5'!T37</f>
        <v>0</v>
      </c>
      <c r="U37" s="31">
        <f>'D1'!U38*'C5'!U37</f>
        <v>0</v>
      </c>
      <c r="V37" s="31">
        <f>'D1'!V38*'C5'!V37</f>
        <v>0</v>
      </c>
      <c r="W37" s="31">
        <f>'D1'!W38*'C5'!W37</f>
        <v>0</v>
      </c>
      <c r="X37" s="31">
        <f>'D1'!X38*'C5'!X37</f>
        <v>53298.59356237129</v>
      </c>
      <c r="Y37" s="31">
        <f>'D1'!Y38*'C5'!Y37</f>
        <v>0</v>
      </c>
      <c r="Z37" s="31">
        <f>'D1'!Z38*'C5'!Z37</f>
        <v>59223.87932482001</v>
      </c>
      <c r="AA37" s="31">
        <f>'D1'!AA38*'C5'!AA37</f>
        <v>0</v>
      </c>
      <c r="AB37" s="31">
        <f>'D1'!AB38*'C5'!AB37</f>
        <v>0</v>
      </c>
      <c r="AC37" s="31">
        <f>'D1'!AC38*'C5'!AC37</f>
        <v>0</v>
      </c>
      <c r="AD37" s="31">
        <f>'D1'!AD38*'C5'!AD37</f>
        <v>0</v>
      </c>
      <c r="AE37" s="31">
        <f>'D1'!AE38*'C5'!AE37</f>
        <v>0</v>
      </c>
      <c r="AF37" s="31">
        <f>'D1'!AF38*'C5'!AF37</f>
        <v>0</v>
      </c>
      <c r="AG37" s="31">
        <f>'D1'!AG38*'C5'!AG37</f>
        <v>0</v>
      </c>
      <c r="AH37" s="31">
        <f>'D1'!AH38*'C5'!AH37</f>
        <v>0</v>
      </c>
      <c r="AI37" s="31">
        <f>'D1'!AI38*'C5'!AI37</f>
        <v>0</v>
      </c>
      <c r="AJ37" s="31">
        <f>'D1'!AJ38*'C5'!AJ37</f>
        <v>0</v>
      </c>
      <c r="AK37" s="31">
        <f>A!AK37*'C5'!AK37</f>
        <v>0</v>
      </c>
      <c r="AL37" s="14">
        <f>'C5'!AL37*'D1'!Q38</f>
        <v>113790.3616185121</v>
      </c>
      <c r="AM37" s="14">
        <f>'C5'!AM37*'D1'!R38</f>
        <v>3829470.366600991</v>
      </c>
      <c r="AN37" s="14">
        <f>'C5'!AN37*'D1'!X38</f>
        <v>0</v>
      </c>
    </row>
    <row r="38" spans="1:40" ht="15">
      <c r="A38" s="7"/>
      <c r="B38" s="7"/>
      <c r="C38" s="8" t="s">
        <v>1</v>
      </c>
      <c r="D38" s="4">
        <f>D35+D37</f>
        <v>383053.52510196576</v>
      </c>
      <c r="E38" s="4">
        <f aca="true" t="shared" si="1" ref="E38:AN38">E35+E37</f>
        <v>16234567.615128117</v>
      </c>
      <c r="F38" s="4">
        <f t="shared" si="1"/>
        <v>8817290.30062876</v>
      </c>
      <c r="G38" s="4">
        <f t="shared" si="1"/>
        <v>0</v>
      </c>
      <c r="H38" s="4">
        <f t="shared" si="1"/>
        <v>1832939.2331024548</v>
      </c>
      <c r="I38" s="4">
        <f t="shared" si="1"/>
        <v>1160710.1133809714</v>
      </c>
      <c r="J38" s="4">
        <f t="shared" si="1"/>
        <v>0</v>
      </c>
      <c r="K38" s="4">
        <f t="shared" si="1"/>
        <v>139436.6812277901</v>
      </c>
      <c r="L38" s="4">
        <f t="shared" si="1"/>
        <v>0</v>
      </c>
      <c r="M38" s="4">
        <f t="shared" si="1"/>
        <v>909734.86656468</v>
      </c>
      <c r="N38" s="4">
        <f t="shared" si="1"/>
        <v>35815300.31241785</v>
      </c>
      <c r="O38" s="4">
        <f t="shared" si="1"/>
        <v>79226648.7676317</v>
      </c>
      <c r="P38" s="4">
        <f t="shared" si="1"/>
        <v>19876361.625644874</v>
      </c>
      <c r="Q38" s="4">
        <f t="shared" si="1"/>
        <v>56256272.18209382</v>
      </c>
      <c r="R38" s="4">
        <f t="shared" si="1"/>
        <v>7691286.912808961</v>
      </c>
      <c r="S38" s="4">
        <f t="shared" si="1"/>
        <v>4848655.549795919</v>
      </c>
      <c r="T38" s="4">
        <f t="shared" si="1"/>
        <v>29708.369868740003</v>
      </c>
      <c r="U38" s="4">
        <f t="shared" si="1"/>
        <v>2033559.7982127648</v>
      </c>
      <c r="V38" s="4">
        <f t="shared" si="1"/>
        <v>1362454.6689555696</v>
      </c>
      <c r="W38" s="4">
        <f t="shared" si="1"/>
        <v>2359170.570144088</v>
      </c>
      <c r="X38" s="4">
        <f t="shared" si="1"/>
        <v>3244674.273560542</v>
      </c>
      <c r="Y38" s="4">
        <f t="shared" si="1"/>
        <v>279311.34969423705</v>
      </c>
      <c r="Z38" s="4">
        <f t="shared" si="1"/>
        <v>2084222.3691003113</v>
      </c>
      <c r="AA38" s="4">
        <f t="shared" si="1"/>
        <v>4515918.4467782</v>
      </c>
      <c r="AB38" s="4">
        <f t="shared" si="1"/>
        <v>295655.06742747</v>
      </c>
      <c r="AC38" s="4">
        <f t="shared" si="1"/>
        <v>214875.49489429366</v>
      </c>
      <c r="AD38" s="4">
        <f t="shared" si="1"/>
        <v>12667585.396708937</v>
      </c>
      <c r="AE38" s="4">
        <f t="shared" si="1"/>
        <v>3321682.40820821</v>
      </c>
      <c r="AF38" s="4">
        <f t="shared" si="1"/>
        <v>0</v>
      </c>
      <c r="AG38" s="4">
        <f t="shared" si="1"/>
        <v>0</v>
      </c>
      <c r="AH38" s="4">
        <f t="shared" si="1"/>
        <v>0</v>
      </c>
      <c r="AI38" s="4">
        <f t="shared" si="1"/>
        <v>0</v>
      </c>
      <c r="AJ38" s="4">
        <f t="shared" si="1"/>
        <v>0</v>
      </c>
      <c r="AK38" s="4">
        <f t="shared" si="1"/>
        <v>7861387.37397</v>
      </c>
      <c r="AL38" s="4">
        <f t="shared" si="1"/>
        <v>18042393.365821023</v>
      </c>
      <c r="AM38" s="4">
        <f t="shared" si="1"/>
        <v>8010082.486057129</v>
      </c>
      <c r="AN38" s="4">
        <f t="shared" si="1"/>
        <v>291283.0566407893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33" bestFit="1" customWidth="1"/>
    <col min="7" max="7" width="21.00390625" style="5" bestFit="1" customWidth="1"/>
    <col min="8" max="8" width="25.50390625" style="33" bestFit="1" customWidth="1"/>
    <col min="9" max="10" width="9.00390625" style="5" customWidth="1"/>
    <col min="11" max="11" width="20.75390625" style="4" bestFit="1" customWidth="1"/>
    <col min="12" max="12" width="21.00390625" style="18" bestFit="1" customWidth="1"/>
    <col min="13" max="13" width="25.50390625" style="18" bestFit="1" customWidth="1"/>
    <col min="14" max="14" width="9.00390625" style="5" customWidth="1"/>
    <col min="15" max="15" width="14.625" style="5" customWidth="1"/>
    <col min="16" max="16384" width="9.00390625" style="5" customWidth="1"/>
  </cols>
  <sheetData>
    <row r="1" spans="1:15" ht="18">
      <c r="A1" s="11" t="s">
        <v>155</v>
      </c>
      <c r="B1" s="1" t="s">
        <v>4</v>
      </c>
      <c r="C1" s="1" t="s">
        <v>11</v>
      </c>
      <c r="D1" s="1" t="s">
        <v>9</v>
      </c>
      <c r="E1" s="1" t="s">
        <v>35</v>
      </c>
      <c r="F1" s="36" t="s">
        <v>58</v>
      </c>
      <c r="G1" s="1" t="s">
        <v>168</v>
      </c>
      <c r="H1" s="36" t="s">
        <v>169</v>
      </c>
      <c r="K1" s="2" t="s">
        <v>35</v>
      </c>
      <c r="L1" s="42" t="s">
        <v>168</v>
      </c>
      <c r="M1" s="42" t="s">
        <v>169</v>
      </c>
      <c r="O1" s="1" t="s">
        <v>98</v>
      </c>
    </row>
    <row r="2" spans="1:16" ht="15">
      <c r="A2" s="1" t="s">
        <v>3</v>
      </c>
      <c r="B2" s="1" t="s">
        <v>5</v>
      </c>
      <c r="C2" s="22" t="s">
        <v>156</v>
      </c>
      <c r="D2" s="1" t="s">
        <v>10</v>
      </c>
      <c r="E2" s="5" t="s">
        <v>157</v>
      </c>
      <c r="F2" s="33" t="s">
        <v>160</v>
      </c>
      <c r="G2" s="5" t="s">
        <v>160</v>
      </c>
      <c r="H2" s="33" t="s">
        <v>160</v>
      </c>
      <c r="K2" s="4" t="s">
        <v>158</v>
      </c>
      <c r="L2" s="18" t="s">
        <v>161</v>
      </c>
      <c r="M2" s="18" t="s">
        <v>161</v>
      </c>
      <c r="O2" s="5">
        <v>4.18605</v>
      </c>
      <c r="P2" s="5" t="s">
        <v>159</v>
      </c>
    </row>
    <row r="3" spans="1:13" ht="15">
      <c r="A3" s="7">
        <v>1</v>
      </c>
      <c r="B3" s="7">
        <v>1</v>
      </c>
      <c r="C3" s="8" t="s">
        <v>228</v>
      </c>
      <c r="D3" s="7">
        <v>17795322</v>
      </c>
      <c r="E3" s="9">
        <f>SUM('D1'!D4:AC4)+SUM('D1'!AF4:AG4)</f>
        <v>7424937.794898015</v>
      </c>
      <c r="F3" s="35">
        <f>E3/D3</f>
        <v>0.4172409914750638</v>
      </c>
      <c r="G3" s="35">
        <v>0.8941093942531617</v>
      </c>
      <c r="H3" s="35">
        <v>0.8077149437442431</v>
      </c>
      <c r="I3" s="7"/>
      <c r="J3" s="35"/>
      <c r="K3" s="9">
        <f aca="true" t="shared" si="0" ref="K3:K38">E3*$O$2*10</f>
        <v>310811608.5633283</v>
      </c>
      <c r="L3" s="43">
        <f aca="true" t="shared" si="1" ref="L3:L34">G3*$O$2*10</f>
        <v>37.427866298134475</v>
      </c>
      <c r="M3" s="43">
        <f aca="true" t="shared" si="2" ref="M3:M34">H3*$O$2*10</f>
        <v>33.81135140260589</v>
      </c>
    </row>
    <row r="4" spans="1:13" ht="15">
      <c r="A4" s="5">
        <v>2</v>
      </c>
      <c r="B4" s="5">
        <v>2</v>
      </c>
      <c r="C4" s="1" t="s">
        <v>229</v>
      </c>
      <c r="D4" s="23">
        <v>2156352</v>
      </c>
      <c r="E4" s="29">
        <f>SUM('D1'!D5:AC5)+SUM('D1'!AF5:AG5)</f>
        <v>340240.7358052636</v>
      </c>
      <c r="F4" s="33">
        <f aca="true" t="shared" si="3" ref="F4:F34">E4/D4</f>
        <v>0.15778534107848052</v>
      </c>
      <c r="G4" s="33">
        <v>1.097252799876922</v>
      </c>
      <c r="H4" s="33">
        <v>1.002562773109473</v>
      </c>
      <c r="J4" s="33"/>
      <c r="K4" s="4">
        <f t="shared" si="0"/>
        <v>14242647.321176238</v>
      </c>
      <c r="L4" s="18">
        <f t="shared" si="1"/>
        <v>45.93155082924789</v>
      </c>
      <c r="M4" s="18">
        <f t="shared" si="2"/>
        <v>41.9677789637491</v>
      </c>
    </row>
    <row r="5" spans="1:13" ht="15">
      <c r="A5" s="5">
        <v>3</v>
      </c>
      <c r="B5" s="5">
        <v>3</v>
      </c>
      <c r="C5" s="1" t="s">
        <v>223</v>
      </c>
      <c r="D5" s="23">
        <v>38940584</v>
      </c>
      <c r="E5" s="29">
        <f>SUM('D1'!D6:AC6)+SUM('D1'!AF6:AG6)</f>
        <v>5311133.219674962</v>
      </c>
      <c r="F5" s="33">
        <f t="shared" si="3"/>
        <v>0.13639069254007494</v>
      </c>
      <c r="G5" s="33">
        <v>0.8425981655855888</v>
      </c>
      <c r="H5" s="33">
        <v>0.7242515070960214</v>
      </c>
      <c r="J5" s="33"/>
      <c r="K5" s="4">
        <f t="shared" si="0"/>
        <v>222326692.14220372</v>
      </c>
      <c r="L5" s="18">
        <f t="shared" si="1"/>
        <v>35.27158051049553</v>
      </c>
      <c r="M5" s="18">
        <f t="shared" si="2"/>
        <v>30.317530212793002</v>
      </c>
    </row>
    <row r="6" spans="1:13" ht="15">
      <c r="A6" s="5">
        <v>4</v>
      </c>
      <c r="B6" s="5">
        <v>4</v>
      </c>
      <c r="C6" s="1" t="s">
        <v>230</v>
      </c>
      <c r="D6" s="23">
        <v>14333679</v>
      </c>
      <c r="E6" s="29">
        <f>SUM('D1'!D7:AC7)+SUM('D1'!AF7:AG7)</f>
        <v>1956052.1219163893</v>
      </c>
      <c r="F6" s="33">
        <f t="shared" si="3"/>
        <v>0.13646546165268453</v>
      </c>
      <c r="G6" s="33">
        <v>0.890164790392966</v>
      </c>
      <c r="H6" s="33">
        <v>0.7598184002295189</v>
      </c>
      <c r="J6" s="33"/>
      <c r="K6" s="4">
        <f t="shared" si="0"/>
        <v>81881319.84948102</v>
      </c>
      <c r="L6" s="18">
        <f t="shared" si="1"/>
        <v>37.26274320824476</v>
      </c>
      <c r="M6" s="18">
        <f t="shared" si="2"/>
        <v>31.806378142807773</v>
      </c>
    </row>
    <row r="7" spans="1:13" ht="15">
      <c r="A7" s="5">
        <v>5</v>
      </c>
      <c r="B7" s="5">
        <v>5</v>
      </c>
      <c r="C7" s="1" t="s">
        <v>231</v>
      </c>
      <c r="D7" s="23">
        <v>19062719</v>
      </c>
      <c r="E7" s="29">
        <f>SUM('D1'!D8:AC8)+SUM('D1'!AF8:AG8)</f>
        <v>10258975.005802413</v>
      </c>
      <c r="F7" s="33">
        <f t="shared" si="3"/>
        <v>0.538169555235138</v>
      </c>
      <c r="G7" s="33">
        <v>1.57185907076624</v>
      </c>
      <c r="H7" s="33">
        <v>1.435450831290677</v>
      </c>
      <c r="J7" s="33"/>
      <c r="K7" s="4">
        <f t="shared" si="0"/>
        <v>429445823.23039186</v>
      </c>
      <c r="L7" s="18">
        <f t="shared" si="1"/>
        <v>65.79880663181018</v>
      </c>
      <c r="M7" s="18">
        <f t="shared" si="2"/>
        <v>60.08868952324338</v>
      </c>
    </row>
    <row r="8" spans="1:13" ht="15">
      <c r="A8" s="5">
        <v>6</v>
      </c>
      <c r="B8" s="5">
        <v>6</v>
      </c>
      <c r="C8" s="1" t="s">
        <v>232</v>
      </c>
      <c r="D8" s="23">
        <v>26348493</v>
      </c>
      <c r="E8" s="29">
        <f>SUM('D1'!D9:AC9)+SUM('D1'!AF9:AG9)</f>
        <v>19148351.40918088</v>
      </c>
      <c r="F8" s="33">
        <f t="shared" si="3"/>
        <v>0.7267342162294018</v>
      </c>
      <c r="G8" s="33">
        <v>1.969307834230427</v>
      </c>
      <c r="H8" s="33">
        <v>1.790191952789408</v>
      </c>
      <c r="J8" s="33"/>
      <c r="K8" s="4">
        <f t="shared" si="0"/>
        <v>801559564.1640162</v>
      </c>
      <c r="L8" s="18">
        <f t="shared" si="1"/>
        <v>82.43621059480279</v>
      </c>
      <c r="M8" s="18">
        <f t="shared" si="2"/>
        <v>74.938330239741</v>
      </c>
    </row>
    <row r="9" spans="1:13" ht="15">
      <c r="A9" s="5">
        <v>7</v>
      </c>
      <c r="B9" s="5">
        <v>7</v>
      </c>
      <c r="C9" s="1" t="s">
        <v>233</v>
      </c>
      <c r="D9" s="23">
        <v>11087614</v>
      </c>
      <c r="E9" s="29">
        <f>SUM('D1'!D10:AC10)+SUM('D1'!AF10:AG10)</f>
        <v>16259809.615664566</v>
      </c>
      <c r="F9" s="33">
        <f t="shared" si="3"/>
        <v>1.4664840979911968</v>
      </c>
      <c r="G9" s="33">
        <v>2.2552554955781647</v>
      </c>
      <c r="H9" s="33">
        <v>1.7848359705612307</v>
      </c>
      <c r="J9" s="33"/>
      <c r="K9" s="4">
        <f t="shared" si="0"/>
        <v>680643760.4165266</v>
      </c>
      <c r="L9" s="18">
        <f t="shared" si="1"/>
        <v>94.40612267264976</v>
      </c>
      <c r="M9" s="18">
        <f t="shared" si="2"/>
        <v>74.71412614567839</v>
      </c>
    </row>
    <row r="10" spans="1:13" ht="15">
      <c r="A10" s="5">
        <v>8</v>
      </c>
      <c r="B10" s="5">
        <v>8</v>
      </c>
      <c r="C10" s="1" t="s">
        <v>234</v>
      </c>
      <c r="D10" s="23">
        <v>10193580</v>
      </c>
      <c r="E10" s="29">
        <f>SUM('D1'!D11:AC11)+SUM('D1'!AF11:AG11)</f>
        <v>10943448.06393958</v>
      </c>
      <c r="F10" s="33">
        <f t="shared" si="3"/>
        <v>1.073562778134824</v>
      </c>
      <c r="G10" s="33">
        <v>2.142697882877142</v>
      </c>
      <c r="H10" s="33">
        <v>1.9491795240413858</v>
      </c>
      <c r="J10" s="33"/>
      <c r="K10" s="4">
        <f t="shared" si="0"/>
        <v>458098207.68054277</v>
      </c>
      <c r="L10" s="18">
        <f t="shared" si="1"/>
        <v>89.6944047261786</v>
      </c>
      <c r="M10" s="18">
        <f t="shared" si="2"/>
        <v>81.59362946613443</v>
      </c>
    </row>
    <row r="11" spans="1:13" ht="15">
      <c r="A11" s="5">
        <v>9</v>
      </c>
      <c r="B11" s="5">
        <v>9</v>
      </c>
      <c r="C11" s="1" t="s">
        <v>235</v>
      </c>
      <c r="D11" s="23">
        <v>26886397</v>
      </c>
      <c r="E11" s="29">
        <f>SUM('D1'!D12:AC12)+SUM('D1'!AF12:AG12)</f>
        <v>33925193.17106887</v>
      </c>
      <c r="F11" s="33">
        <f t="shared" si="3"/>
        <v>1.2617976730414593</v>
      </c>
      <c r="G11" s="33">
        <v>3.733800469046697</v>
      </c>
      <c r="H11" s="33">
        <v>3.4732010952462047</v>
      </c>
      <c r="J11" s="33"/>
      <c r="K11" s="4">
        <f t="shared" si="0"/>
        <v>1420125548.7375283</v>
      </c>
      <c r="L11" s="18">
        <f t="shared" si="1"/>
        <v>156.29875453452925</v>
      </c>
      <c r="M11" s="18">
        <f t="shared" si="2"/>
        <v>145.38993444755374</v>
      </c>
    </row>
    <row r="12" spans="1:13" ht="15">
      <c r="A12" s="5">
        <v>10</v>
      </c>
      <c r="B12" s="5">
        <v>10</v>
      </c>
      <c r="C12" s="1" t="s">
        <v>236</v>
      </c>
      <c r="D12" s="23">
        <v>7770585</v>
      </c>
      <c r="E12" s="29">
        <f>SUM('D1'!D13:AC13)+SUM('D1'!AF13:AG13)</f>
        <v>2221193.1423228956</v>
      </c>
      <c r="F12" s="33">
        <f t="shared" si="3"/>
        <v>0.2858463220366157</v>
      </c>
      <c r="G12" s="33">
        <v>1.3545706283749026</v>
      </c>
      <c r="H12" s="33">
        <v>1.001627353969848</v>
      </c>
      <c r="J12" s="33"/>
      <c r="K12" s="4">
        <f t="shared" si="0"/>
        <v>92980255.53420755</v>
      </c>
      <c r="L12" s="18">
        <f t="shared" si="1"/>
        <v>56.7030037890876</v>
      </c>
      <c r="M12" s="18">
        <f t="shared" si="2"/>
        <v>41.92862185085482</v>
      </c>
    </row>
    <row r="13" spans="1:13" ht="15">
      <c r="A13" s="5">
        <v>11</v>
      </c>
      <c r="B13" s="5">
        <v>11</v>
      </c>
      <c r="C13" s="1" t="s">
        <v>237</v>
      </c>
      <c r="D13" s="23">
        <v>16748016</v>
      </c>
      <c r="E13" s="29">
        <f>SUM('D1'!D14:AC14)+SUM('D1'!AF14:AG14)</f>
        <v>1399565.035922175</v>
      </c>
      <c r="F13" s="33">
        <f t="shared" si="3"/>
        <v>0.08356601975554448</v>
      </c>
      <c r="G13" s="33">
        <v>1.3829661696043296</v>
      </c>
      <c r="H13" s="33">
        <v>1.2272502635675773</v>
      </c>
      <c r="J13" s="33"/>
      <c r="K13" s="4">
        <f t="shared" si="0"/>
        <v>58586492.18622021</v>
      </c>
      <c r="L13" s="18">
        <f t="shared" si="1"/>
        <v>57.89165534272204</v>
      </c>
      <c r="M13" s="18">
        <f t="shared" si="2"/>
        <v>51.37330965807057</v>
      </c>
    </row>
    <row r="14" spans="1:13" ht="15">
      <c r="A14" s="5">
        <v>12</v>
      </c>
      <c r="B14" s="5">
        <v>12</v>
      </c>
      <c r="C14" s="1" t="s">
        <v>238</v>
      </c>
      <c r="D14" s="23">
        <v>31839021</v>
      </c>
      <c r="E14" s="29">
        <f>SUM('D1'!D15:AC15)+SUM('D1'!AF15:AG15)</f>
        <v>1425221.7866928605</v>
      </c>
      <c r="F14" s="33">
        <f t="shared" si="3"/>
        <v>0.04476336714916142</v>
      </c>
      <c r="G14" s="33">
        <v>0.9008424108890494</v>
      </c>
      <c r="H14" s="33">
        <v>0.7914546680605222</v>
      </c>
      <c r="J14" s="33"/>
      <c r="K14" s="4">
        <f t="shared" si="0"/>
        <v>59660496.60185649</v>
      </c>
      <c r="L14" s="18">
        <f t="shared" si="1"/>
        <v>37.70971374102105</v>
      </c>
      <c r="M14" s="18">
        <f t="shared" si="2"/>
        <v>33.13068813234749</v>
      </c>
    </row>
    <row r="15" spans="1:13" ht="15">
      <c r="A15" s="5">
        <v>13</v>
      </c>
      <c r="B15" s="5">
        <v>13</v>
      </c>
      <c r="C15" s="1" t="s">
        <v>239</v>
      </c>
      <c r="D15" s="23">
        <v>50826489</v>
      </c>
      <c r="E15" s="29">
        <f>SUM('D1'!D16:AC16)+SUM('D1'!AF16:AG16)</f>
        <v>1389312.0150829675</v>
      </c>
      <c r="F15" s="33">
        <f t="shared" si="3"/>
        <v>0.02733440854202948</v>
      </c>
      <c r="G15" s="33">
        <v>0.6900317782231326</v>
      </c>
      <c r="H15" s="33">
        <v>0.581237429431058</v>
      </c>
      <c r="J15" s="33"/>
      <c r="K15" s="4">
        <f t="shared" si="0"/>
        <v>58157295.60738056</v>
      </c>
      <c r="L15" s="18">
        <f t="shared" si="1"/>
        <v>28.885075252309438</v>
      </c>
      <c r="M15" s="18">
        <f t="shared" si="2"/>
        <v>24.330889414698802</v>
      </c>
    </row>
    <row r="16" spans="1:13" ht="15">
      <c r="A16" s="5">
        <v>14</v>
      </c>
      <c r="B16" s="5">
        <v>14</v>
      </c>
      <c r="C16" s="1" t="s">
        <v>240</v>
      </c>
      <c r="D16" s="23">
        <v>45195850</v>
      </c>
      <c r="E16" s="29">
        <f>SUM('D1'!D17:AC17)+SUM('D1'!AF17:AG17)</f>
        <v>1921783.8211033372</v>
      </c>
      <c r="F16" s="33">
        <f t="shared" si="3"/>
        <v>0.04252124522723518</v>
      </c>
      <c r="G16" s="33">
        <v>0.9194778581168942</v>
      </c>
      <c r="H16" s="33">
        <v>0.7802900779675597</v>
      </c>
      <c r="J16" s="33"/>
      <c r="K16" s="4">
        <f t="shared" si="0"/>
        <v>80446831.64329624</v>
      </c>
      <c r="L16" s="18">
        <f t="shared" si="1"/>
        <v>38.489802879702246</v>
      </c>
      <c r="M16" s="18">
        <f t="shared" si="2"/>
        <v>32.663332808761034</v>
      </c>
    </row>
    <row r="17" spans="1:13" ht="15">
      <c r="A17" s="5">
        <v>15</v>
      </c>
      <c r="B17" s="5">
        <v>15</v>
      </c>
      <c r="C17" s="1" t="s">
        <v>224</v>
      </c>
      <c r="D17" s="23">
        <v>4691959</v>
      </c>
      <c r="E17" s="29">
        <f>SUM('D1'!D18:AC18)+SUM('D1'!AF18:AG18)</f>
        <v>131254.97063782022</v>
      </c>
      <c r="F17" s="33">
        <f t="shared" si="3"/>
        <v>0.02797444961429122</v>
      </c>
      <c r="G17" s="33">
        <v>0.5716821265021509</v>
      </c>
      <c r="H17" s="33">
        <v>0.4809757796766869</v>
      </c>
      <c r="J17" s="33"/>
      <c r="K17" s="4">
        <f t="shared" si="0"/>
        <v>5494398.698384473</v>
      </c>
      <c r="L17" s="18">
        <f t="shared" si="1"/>
        <v>23.930899656443287</v>
      </c>
      <c r="M17" s="18">
        <f t="shared" si="2"/>
        <v>20.133886625155952</v>
      </c>
    </row>
    <row r="18" spans="1:13" ht="15">
      <c r="A18" s="5">
        <v>16</v>
      </c>
      <c r="B18" s="5">
        <v>16</v>
      </c>
      <c r="C18" s="1" t="s">
        <v>16</v>
      </c>
      <c r="D18" s="23">
        <v>32438252</v>
      </c>
      <c r="E18" s="29">
        <f>SUM('D1'!D19:AC19)+SUM('D1'!AF19:AG19)</f>
        <v>2065492.7903608582</v>
      </c>
      <c r="F18" s="33">
        <f t="shared" si="3"/>
        <v>0.063674602144433</v>
      </c>
      <c r="G18" s="33">
        <v>0.8599917389448953</v>
      </c>
      <c r="H18" s="33">
        <v>0.7390711691726977</v>
      </c>
      <c r="J18" s="33"/>
      <c r="K18" s="4">
        <f t="shared" si="0"/>
        <v>86462560.9509007</v>
      </c>
      <c r="L18" s="18">
        <f t="shared" si="1"/>
        <v>35.99968418810279</v>
      </c>
      <c r="M18" s="18">
        <f t="shared" si="2"/>
        <v>30.937888677153712</v>
      </c>
    </row>
    <row r="19" spans="1:13" ht="15">
      <c r="A19" s="5">
        <v>17</v>
      </c>
      <c r="B19" s="5">
        <v>17</v>
      </c>
      <c r="C19" s="1" t="s">
        <v>241</v>
      </c>
      <c r="D19" s="23">
        <v>89198944</v>
      </c>
      <c r="E19" s="29">
        <f>SUM('D1'!D20:AC20)+SUM('D1'!AF20:AG20)</f>
        <v>5106781.578517744</v>
      </c>
      <c r="F19" s="33">
        <f t="shared" si="3"/>
        <v>0.0572515923340723</v>
      </c>
      <c r="G19" s="33">
        <v>0.821259682665345</v>
      </c>
      <c r="H19" s="33">
        <v>0.7078288441378978</v>
      </c>
      <c r="J19" s="33"/>
      <c r="K19" s="4">
        <f t="shared" si="0"/>
        <v>213772430.26754203</v>
      </c>
      <c r="L19" s="18">
        <f t="shared" si="1"/>
        <v>34.378340946212674</v>
      </c>
      <c r="M19" s="18">
        <f t="shared" si="2"/>
        <v>29.63006933003447</v>
      </c>
    </row>
    <row r="20" spans="1:13" ht="15">
      <c r="A20" s="5">
        <v>18</v>
      </c>
      <c r="B20" s="5">
        <v>18</v>
      </c>
      <c r="C20" s="1" t="s">
        <v>242</v>
      </c>
      <c r="D20" s="23">
        <v>15318015</v>
      </c>
      <c r="E20" s="29">
        <f>SUM('D1'!D21:AC21)+SUM('D1'!AF21:AG21)</f>
        <v>135168498.9058786</v>
      </c>
      <c r="F20" s="33">
        <f t="shared" si="3"/>
        <v>8.824152405248238</v>
      </c>
      <c r="G20" s="33">
        <v>9.286940649729265</v>
      </c>
      <c r="H20" s="33">
        <v>9.108200629709227</v>
      </c>
      <c r="J20" s="33"/>
      <c r="K20" s="4">
        <f t="shared" si="0"/>
        <v>5658220948.449531</v>
      </c>
      <c r="L20" s="18">
        <f t="shared" si="1"/>
        <v>388.7559790679919</v>
      </c>
      <c r="M20" s="18">
        <f t="shared" si="2"/>
        <v>381.2738324599431</v>
      </c>
    </row>
    <row r="21" spans="1:13" ht="15">
      <c r="A21" s="5">
        <v>19</v>
      </c>
      <c r="B21" s="5">
        <v>19</v>
      </c>
      <c r="C21" s="1" t="s">
        <v>243</v>
      </c>
      <c r="D21" s="23">
        <v>6195924</v>
      </c>
      <c r="E21" s="29">
        <f>SUM('D1'!D22:AC22)+SUM('D1'!AF22:AG22)</f>
        <v>1853862.3535904961</v>
      </c>
      <c r="F21" s="33">
        <f t="shared" si="3"/>
        <v>0.29920676134673313</v>
      </c>
      <c r="G21" s="33">
        <v>1.074067345918625</v>
      </c>
      <c r="H21" s="33">
        <v>1.0236936188685373</v>
      </c>
      <c r="J21" s="33"/>
      <c r="K21" s="4">
        <f t="shared" si="0"/>
        <v>77603605.05247496</v>
      </c>
      <c r="L21" s="18">
        <f t="shared" si="1"/>
        <v>44.9609961338266</v>
      </c>
      <c r="M21" s="18">
        <f t="shared" si="2"/>
        <v>42.852326732646404</v>
      </c>
    </row>
    <row r="22" spans="1:13" ht="15">
      <c r="A22" s="5">
        <v>20</v>
      </c>
      <c r="B22" s="5">
        <v>20</v>
      </c>
      <c r="C22" s="1" t="s">
        <v>225</v>
      </c>
      <c r="D22" s="23">
        <v>82414379</v>
      </c>
      <c r="E22" s="29">
        <f>SUM('D1'!D23:AC23)+SUM('D1'!AF23:AG23)</f>
        <v>5335008.954945285</v>
      </c>
      <c r="F22" s="33">
        <f t="shared" si="3"/>
        <v>0.0647339580747831</v>
      </c>
      <c r="G22" s="33">
        <v>0.3835387711458718</v>
      </c>
      <c r="H22" s="33">
        <v>0.35034943007213337</v>
      </c>
      <c r="J22" s="33"/>
      <c r="K22" s="4">
        <f t="shared" si="0"/>
        <v>223326142.3584871</v>
      </c>
      <c r="L22" s="18">
        <f t="shared" si="1"/>
        <v>16.055124729551768</v>
      </c>
      <c r="M22" s="18">
        <f t="shared" si="2"/>
        <v>14.665802317534538</v>
      </c>
    </row>
    <row r="23" spans="1:13" ht="15">
      <c r="A23" s="5">
        <v>21</v>
      </c>
      <c r="B23" s="5">
        <v>21</v>
      </c>
      <c r="C23" s="1" t="s">
        <v>226</v>
      </c>
      <c r="D23" s="23">
        <v>31251543</v>
      </c>
      <c r="E23" s="29">
        <f>SUM('D1'!D24:AC24)+SUM('D1'!AF24:AG24)</f>
        <v>276696.8136221131</v>
      </c>
      <c r="F23" s="33">
        <f t="shared" si="3"/>
        <v>0.008853860867673416</v>
      </c>
      <c r="G23" s="33">
        <v>0.1763759001653735</v>
      </c>
      <c r="H23" s="33">
        <v>0.15428310582022658</v>
      </c>
      <c r="J23" s="33"/>
      <c r="K23" s="4">
        <f t="shared" si="0"/>
        <v>11582666.966628466</v>
      </c>
      <c r="L23" s="18">
        <f t="shared" si="1"/>
        <v>7.383183368872617</v>
      </c>
      <c r="M23" s="18">
        <f t="shared" si="2"/>
        <v>6.458367951187594</v>
      </c>
    </row>
    <row r="24" spans="1:13" ht="15">
      <c r="A24" s="5">
        <v>22</v>
      </c>
      <c r="B24" s="5">
        <v>22</v>
      </c>
      <c r="C24" s="1" t="s">
        <v>244</v>
      </c>
      <c r="D24" s="23">
        <v>50116120</v>
      </c>
      <c r="E24" s="29">
        <f>SUM('D1'!D25:AC25)+SUM('D1'!AF25:AG25)</f>
        <v>1144191.607886449</v>
      </c>
      <c r="F24" s="33">
        <f t="shared" si="3"/>
        <v>0.022830809884852397</v>
      </c>
      <c r="G24" s="33">
        <v>0.1348997972928342</v>
      </c>
      <c r="H24" s="33">
        <v>0.11895351697959253</v>
      </c>
      <c r="J24" s="33"/>
      <c r="K24" s="4">
        <f t="shared" si="0"/>
        <v>47896432.801930696</v>
      </c>
      <c r="L24" s="18">
        <f t="shared" si="1"/>
        <v>5.646972964576685</v>
      </c>
      <c r="M24" s="18">
        <f t="shared" si="2"/>
        <v>4.9794536975242325</v>
      </c>
    </row>
    <row r="25" spans="1:13" ht="15">
      <c r="A25" s="5">
        <v>23</v>
      </c>
      <c r="B25" s="5">
        <v>23</v>
      </c>
      <c r="C25" s="1" t="s">
        <v>245</v>
      </c>
      <c r="D25" s="23">
        <v>42580361</v>
      </c>
      <c r="E25" s="29">
        <f>SUM('D1'!D26:AC26)+SUM('D1'!AF26:AG26)</f>
        <v>65479305.11559407</v>
      </c>
      <c r="F25" s="33">
        <f t="shared" si="3"/>
        <v>1.5377818218965797</v>
      </c>
      <c r="G25" s="33">
        <v>2.223343110097001</v>
      </c>
      <c r="H25" s="33">
        <v>2.110823906461979</v>
      </c>
      <c r="J25" s="33"/>
      <c r="K25" s="4">
        <f t="shared" si="0"/>
        <v>2740996451.791325</v>
      </c>
      <c r="L25" s="18">
        <f t="shared" si="1"/>
        <v>93.07025426021552</v>
      </c>
      <c r="M25" s="18">
        <f t="shared" si="2"/>
        <v>88.36014413645167</v>
      </c>
    </row>
    <row r="26" spans="1:13" ht="15">
      <c r="A26" s="5">
        <v>24</v>
      </c>
      <c r="B26" s="5">
        <v>24</v>
      </c>
      <c r="C26" s="1" t="s">
        <v>246</v>
      </c>
      <c r="D26" s="23">
        <v>10974636</v>
      </c>
      <c r="E26" s="29">
        <f>SUM('D1'!D27:AC27)+SUM('D1'!AF27:AG27)</f>
        <v>332670.23908145167</v>
      </c>
      <c r="F26" s="33">
        <f t="shared" si="3"/>
        <v>0.03031264445412601</v>
      </c>
      <c r="G26" s="33">
        <v>0.29046262271292933</v>
      </c>
      <c r="H26" s="33">
        <v>0.26456296405889734</v>
      </c>
      <c r="J26" s="33"/>
      <c r="K26" s="4">
        <f t="shared" si="0"/>
        <v>13925742.543069107</v>
      </c>
      <c r="L26" s="18">
        <f t="shared" si="1"/>
        <v>12.158910618074579</v>
      </c>
      <c r="M26" s="18">
        <f t="shared" si="2"/>
        <v>11.074737956987473</v>
      </c>
    </row>
    <row r="27" spans="1:13" ht="15">
      <c r="A27" s="5">
        <v>25</v>
      </c>
      <c r="B27" s="5">
        <v>25</v>
      </c>
      <c r="C27" s="1" t="s">
        <v>227</v>
      </c>
      <c r="D27" s="23">
        <v>20409493</v>
      </c>
      <c r="E27" s="29">
        <f>SUM('D1'!D28:AC28)+SUM('D1'!AF28:AG28)</f>
        <v>2734262.7754070293</v>
      </c>
      <c r="F27" s="33">
        <f t="shared" si="3"/>
        <v>0.13397014690208273</v>
      </c>
      <c r="G27" s="33">
        <v>0.49864580127472913</v>
      </c>
      <c r="H27" s="33">
        <v>0.4587202530480899</v>
      </c>
      <c r="J27" s="33"/>
      <c r="K27" s="4">
        <f t="shared" si="0"/>
        <v>114457606.90992594</v>
      </c>
      <c r="L27" s="18">
        <f t="shared" si="1"/>
        <v>20.873562564260798</v>
      </c>
      <c r="M27" s="18">
        <f t="shared" si="2"/>
        <v>19.202259152719567</v>
      </c>
    </row>
    <row r="28" spans="1:13" ht="15">
      <c r="A28" s="5">
        <v>26</v>
      </c>
      <c r="B28" s="5">
        <v>26</v>
      </c>
      <c r="C28" s="1" t="s">
        <v>247</v>
      </c>
      <c r="D28" s="23">
        <v>28727076</v>
      </c>
      <c r="E28" s="29">
        <f>SUM('D1'!D29:AC29)+SUM('D1'!AF29:AG29)</f>
        <v>3671027.293682738</v>
      </c>
      <c r="F28" s="33">
        <f t="shared" si="3"/>
        <v>0.12778979989758577</v>
      </c>
      <c r="G28" s="33">
        <v>0.4754521943568112</v>
      </c>
      <c r="H28" s="33">
        <v>0.4393857058865233</v>
      </c>
      <c r="J28" s="33"/>
      <c r="K28" s="4">
        <f t="shared" si="0"/>
        <v>153671038.02720624</v>
      </c>
      <c r="L28" s="18">
        <f t="shared" si="1"/>
        <v>19.902666581873294</v>
      </c>
      <c r="M28" s="18">
        <f t="shared" si="2"/>
        <v>18.392905341262807</v>
      </c>
    </row>
    <row r="29" spans="1:13" ht="15">
      <c r="A29" s="5">
        <v>27</v>
      </c>
      <c r="B29" s="5">
        <v>27</v>
      </c>
      <c r="C29" s="1" t="s">
        <v>248</v>
      </c>
      <c r="D29" s="23">
        <v>26641302</v>
      </c>
      <c r="E29" s="29">
        <f>SUM('D1'!D30:AC30)+SUM('D1'!AF30:AG30)</f>
        <v>3482207.448004903</v>
      </c>
      <c r="F29" s="33">
        <f t="shared" si="3"/>
        <v>0.1307071046304307</v>
      </c>
      <c r="G29" s="33">
        <v>0.851483444165493</v>
      </c>
      <c r="H29" s="33">
        <v>0.7584607937827739</v>
      </c>
      <c r="J29" s="33"/>
      <c r="K29" s="4">
        <f t="shared" si="0"/>
        <v>145766944.87720925</v>
      </c>
      <c r="L29" s="18">
        <f t="shared" si="1"/>
        <v>35.64352271448962</v>
      </c>
      <c r="M29" s="18">
        <f t="shared" si="2"/>
        <v>31.749548058143805</v>
      </c>
    </row>
    <row r="30" spans="1:13" ht="15">
      <c r="A30" s="5">
        <v>28</v>
      </c>
      <c r="B30" s="5">
        <v>28</v>
      </c>
      <c r="C30" s="1" t="s">
        <v>221</v>
      </c>
      <c r="D30" s="23">
        <v>4017739</v>
      </c>
      <c r="E30" s="29">
        <f>SUM('D1'!D31:AC31)+SUM('D1'!AF31:AG31)</f>
        <v>399281.00610279734</v>
      </c>
      <c r="F30" s="33">
        <f t="shared" si="3"/>
        <v>0.09937952816317769</v>
      </c>
      <c r="G30" s="33">
        <v>0.41438144387852527</v>
      </c>
      <c r="H30" s="33">
        <v>0.3622888423830029</v>
      </c>
      <c r="J30" s="33"/>
      <c r="K30" s="4">
        <f t="shared" si="0"/>
        <v>16714102.555966146</v>
      </c>
      <c r="L30" s="18">
        <f t="shared" si="1"/>
        <v>17.34621443147701</v>
      </c>
      <c r="M30" s="18">
        <f t="shared" si="2"/>
        <v>15.165592086573692</v>
      </c>
    </row>
    <row r="31" spans="1:13" ht="15">
      <c r="A31" s="5">
        <v>29</v>
      </c>
      <c r="B31" s="5">
        <v>29</v>
      </c>
      <c r="C31" s="1" t="s">
        <v>249</v>
      </c>
      <c r="D31" s="23">
        <v>52503701</v>
      </c>
      <c r="E31" s="29">
        <f>SUM('D1'!D32:AC32)+SUM('D1'!AF32:AG32)</f>
        <v>2301473.4964562664</v>
      </c>
      <c r="F31" s="33">
        <f t="shared" si="3"/>
        <v>0.0438345002851564</v>
      </c>
      <c r="G31" s="33">
        <v>0.36960271665291766</v>
      </c>
      <c r="H31" s="33">
        <v>0.3231338981930465</v>
      </c>
      <c r="J31" s="33"/>
      <c r="K31" s="4">
        <f t="shared" si="0"/>
        <v>96340831.29840754</v>
      </c>
      <c r="L31" s="18">
        <f t="shared" si="1"/>
        <v>15.471754520449458</v>
      </c>
      <c r="M31" s="18">
        <f t="shared" si="2"/>
        <v>13.526546545310023</v>
      </c>
    </row>
    <row r="32" spans="1:13" ht="15">
      <c r="A32" s="5">
        <v>30</v>
      </c>
      <c r="B32" s="5">
        <v>30</v>
      </c>
      <c r="C32" s="1" t="s">
        <v>250</v>
      </c>
      <c r="D32" s="23">
        <v>48183782</v>
      </c>
      <c r="E32" s="29">
        <f>SUM('D1'!D33:AC33)+SUM('D1'!AF33:AG33)</f>
        <v>6231531.43525311</v>
      </c>
      <c r="F32" s="33">
        <f t="shared" si="3"/>
        <v>0.12932840006733198</v>
      </c>
      <c r="G32" s="33">
        <v>0.6043911600411168</v>
      </c>
      <c r="H32" s="33">
        <v>0.5453997853408464</v>
      </c>
      <c r="J32" s="33"/>
      <c r="K32" s="4">
        <f t="shared" si="0"/>
        <v>260855021.64541277</v>
      </c>
      <c r="L32" s="18">
        <f t="shared" si="1"/>
        <v>25.300116154901172</v>
      </c>
      <c r="M32" s="18">
        <f t="shared" si="2"/>
        <v>22.8307077142605</v>
      </c>
    </row>
    <row r="33" spans="1:13" ht="15">
      <c r="A33" s="5">
        <v>31</v>
      </c>
      <c r="B33" s="5">
        <v>31</v>
      </c>
      <c r="C33" s="1" t="s">
        <v>18</v>
      </c>
      <c r="D33" s="23">
        <v>1914575</v>
      </c>
      <c r="E33" s="29">
        <f>SUM('D1'!D34:AC34)+SUM('D1'!AF34:AG34)</f>
        <v>0</v>
      </c>
      <c r="F33" s="33">
        <f t="shared" si="3"/>
        <v>0</v>
      </c>
      <c r="G33" s="33">
        <v>1.2472655191864646</v>
      </c>
      <c r="H33" s="33">
        <v>1.0467998976609547</v>
      </c>
      <c r="J33" s="33"/>
      <c r="K33" s="4">
        <f t="shared" si="0"/>
        <v>0</v>
      </c>
      <c r="L33" s="18">
        <f t="shared" si="1"/>
        <v>52.21115826590499</v>
      </c>
      <c r="M33" s="18">
        <f t="shared" si="2"/>
        <v>43.81956711603639</v>
      </c>
    </row>
    <row r="34" spans="1:13" ht="15">
      <c r="A34" s="5">
        <v>32</v>
      </c>
      <c r="B34" s="5">
        <v>32</v>
      </c>
      <c r="C34" s="1" t="s">
        <v>19</v>
      </c>
      <c r="D34" s="23">
        <v>5812885</v>
      </c>
      <c r="E34" s="29">
        <f>SUM('D1'!D35:AC35)+SUM('D1'!AF35:AG35)</f>
        <v>2949387.7583018485</v>
      </c>
      <c r="F34" s="33">
        <f t="shared" si="3"/>
        <v>0.5073879421839325</v>
      </c>
      <c r="G34" s="33">
        <v>1.2763432682042688</v>
      </c>
      <c r="H34" s="33">
        <v>1.172867497665827</v>
      </c>
      <c r="J34" s="33"/>
      <c r="K34" s="4">
        <f t="shared" si="0"/>
        <v>123462846.25639452</v>
      </c>
      <c r="L34" s="18">
        <f t="shared" si="1"/>
        <v>53.42836737866479</v>
      </c>
      <c r="M34" s="18">
        <f t="shared" si="2"/>
        <v>49.09681988604035</v>
      </c>
    </row>
    <row r="35" spans="1:13" ht="15">
      <c r="A35" s="7">
        <v>33</v>
      </c>
      <c r="B35" s="7"/>
      <c r="C35" s="8" t="s">
        <v>20</v>
      </c>
      <c r="D35" s="7">
        <v>872575387</v>
      </c>
      <c r="E35" s="9">
        <f>SUM(E3:E34)</f>
        <v>352588151.48239875</v>
      </c>
      <c r="F35" s="35"/>
      <c r="G35" s="35"/>
      <c r="H35" s="35"/>
      <c r="I35" s="7"/>
      <c r="J35" s="35"/>
      <c r="K35" s="9">
        <f t="shared" si="0"/>
        <v>14759516315.128952</v>
      </c>
      <c r="L35" s="43"/>
      <c r="M35" s="43"/>
    </row>
    <row r="36" spans="4:13" ht="15">
      <c r="D36" s="23"/>
      <c r="E36" s="29"/>
      <c r="F36" s="49"/>
      <c r="G36" s="49"/>
      <c r="H36" s="49"/>
      <c r="I36" s="23"/>
      <c r="J36" s="49"/>
      <c r="K36" s="29"/>
      <c r="L36" s="50"/>
      <c r="M36" s="50"/>
    </row>
    <row r="37" spans="1:13" ht="15">
      <c r="A37" s="5">
        <v>34</v>
      </c>
      <c r="C37" s="1" t="s">
        <v>44</v>
      </c>
      <c r="D37" s="13"/>
      <c r="E37" s="31">
        <f>SUM('D1'!D38:AC38)+SUM('D1'!AF38:AG38)</f>
        <v>43508981.428629555</v>
      </c>
      <c r="F37" s="51"/>
      <c r="G37" s="51"/>
      <c r="H37" s="51"/>
      <c r="I37" s="13"/>
      <c r="J37" s="51"/>
      <c r="K37" s="31">
        <f t="shared" si="0"/>
        <v>1821307717.0931473</v>
      </c>
      <c r="L37" s="52"/>
      <c r="M37" s="52"/>
    </row>
    <row r="38" spans="1:11" ht="15">
      <c r="A38" s="7"/>
      <c r="B38" s="7"/>
      <c r="C38" s="8" t="s">
        <v>1</v>
      </c>
      <c r="D38" s="23"/>
      <c r="E38" s="29">
        <f>E35+E37</f>
        <v>396097132.9110283</v>
      </c>
      <c r="G38" s="33"/>
      <c r="J38" s="33"/>
      <c r="K38" s="4">
        <f t="shared" si="0"/>
        <v>16580824032.222101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33" bestFit="1" customWidth="1"/>
    <col min="7" max="7" width="21.00390625" style="5" bestFit="1" customWidth="1"/>
    <col min="8" max="8" width="25.50390625" style="33" bestFit="1" customWidth="1"/>
    <col min="9" max="10" width="9.00390625" style="5" customWidth="1"/>
    <col min="11" max="11" width="20.75390625" style="4" bestFit="1" customWidth="1"/>
    <col min="12" max="12" width="21.00390625" style="18" bestFit="1" customWidth="1"/>
    <col min="13" max="13" width="25.50390625" style="18" bestFit="1" customWidth="1"/>
    <col min="14" max="14" width="9.00390625" style="5" customWidth="1"/>
    <col min="15" max="15" width="14.625" style="5" customWidth="1"/>
    <col min="16" max="16384" width="9.00390625" style="5" customWidth="1"/>
  </cols>
  <sheetData>
    <row r="1" spans="1:15" ht="18.75">
      <c r="A1" s="11" t="s">
        <v>163</v>
      </c>
      <c r="B1" s="1" t="s">
        <v>4</v>
      </c>
      <c r="C1" s="1" t="s">
        <v>11</v>
      </c>
      <c r="D1" s="1" t="s">
        <v>9</v>
      </c>
      <c r="E1" s="1" t="s">
        <v>36</v>
      </c>
      <c r="F1" s="36" t="s">
        <v>37</v>
      </c>
      <c r="G1" s="5" t="s">
        <v>216</v>
      </c>
      <c r="H1" s="33" t="s">
        <v>217</v>
      </c>
      <c r="K1" s="2" t="s">
        <v>36</v>
      </c>
      <c r="L1" s="18" t="s">
        <v>216</v>
      </c>
      <c r="M1" s="18" t="s">
        <v>217</v>
      </c>
      <c r="O1" s="1" t="s">
        <v>98</v>
      </c>
    </row>
    <row r="2" spans="1:16" ht="16.5">
      <c r="A2" s="1" t="s">
        <v>3</v>
      </c>
      <c r="B2" s="1" t="s">
        <v>5</v>
      </c>
      <c r="C2" s="22" t="s">
        <v>164</v>
      </c>
      <c r="D2" s="1" t="s">
        <v>10</v>
      </c>
      <c r="E2" s="5" t="s">
        <v>12</v>
      </c>
      <c r="F2" s="33" t="s">
        <v>162</v>
      </c>
      <c r="G2" s="5" t="s">
        <v>162</v>
      </c>
      <c r="H2" s="33" t="s">
        <v>162</v>
      </c>
      <c r="K2" s="4" t="s">
        <v>166</v>
      </c>
      <c r="L2" s="18" t="s">
        <v>167</v>
      </c>
      <c r="M2" s="18" t="s">
        <v>167</v>
      </c>
      <c r="O2" s="18">
        <f>44/12</f>
        <v>3.6666666666666665</v>
      </c>
      <c r="P2" s="5" t="s">
        <v>165</v>
      </c>
    </row>
    <row r="3" spans="1:13" ht="15">
      <c r="A3" s="7">
        <v>1</v>
      </c>
      <c r="B3" s="7">
        <v>1</v>
      </c>
      <c r="C3" s="8" t="s">
        <v>228</v>
      </c>
      <c r="D3" s="7">
        <v>17795322</v>
      </c>
      <c r="E3" s="9">
        <f>SUM('D2'!D4:Z4)+SUM('D2'!AC4:AE4)+'D2'!AH4</f>
        <v>5974096.098625171</v>
      </c>
      <c r="F3" s="35">
        <f>E3/D3</f>
        <v>0.3357116043545136</v>
      </c>
      <c r="G3" s="35">
        <v>0.6978102453452406</v>
      </c>
      <c r="H3" s="35">
        <v>0.6317884506617378</v>
      </c>
      <c r="I3" s="7"/>
      <c r="J3" s="35"/>
      <c r="K3" s="9">
        <f aca="true" t="shared" si="0" ref="K3:K38">E3*$O$2</f>
        <v>21905019.028292295</v>
      </c>
      <c r="L3" s="43">
        <f aca="true" t="shared" si="1" ref="L3:L34">G3*$O$2</f>
        <v>2.5586375662658822</v>
      </c>
      <c r="M3" s="43">
        <f aca="true" t="shared" si="2" ref="M3:M34">H3*$O$2</f>
        <v>2.316557652426372</v>
      </c>
    </row>
    <row r="4" spans="1:13" ht="15">
      <c r="A4" s="5">
        <v>2</v>
      </c>
      <c r="B4" s="5">
        <v>2</v>
      </c>
      <c r="C4" s="1" t="s">
        <v>229</v>
      </c>
      <c r="D4" s="23">
        <v>2156352</v>
      </c>
      <c r="E4" s="29">
        <f>SUM('D2'!D5:Z5)+SUM('D2'!AC5:AE5)+'D2'!AH5</f>
        <v>310115.46563740773</v>
      </c>
      <c r="F4" s="33">
        <f aca="true" t="shared" si="3" ref="F4:F34">E4/D4</f>
        <v>0.14381486215488368</v>
      </c>
      <c r="G4" s="33">
        <v>0.8465562617055897</v>
      </c>
      <c r="H4" s="33">
        <v>0.7735692432524331</v>
      </c>
      <c r="J4" s="33"/>
      <c r="K4" s="4">
        <f t="shared" si="0"/>
        <v>1137090.040670495</v>
      </c>
      <c r="L4" s="18">
        <f t="shared" si="1"/>
        <v>3.104039626253829</v>
      </c>
      <c r="M4" s="18">
        <f t="shared" si="2"/>
        <v>2.8364205585922546</v>
      </c>
    </row>
    <row r="5" spans="1:13" ht="15">
      <c r="A5" s="5">
        <v>3</v>
      </c>
      <c r="B5" s="5">
        <v>3</v>
      </c>
      <c r="C5" s="1" t="s">
        <v>223</v>
      </c>
      <c r="D5" s="23">
        <v>38940584</v>
      </c>
      <c r="E5" s="29">
        <f>SUM('D2'!D6:Z6)+SUM('D2'!AC6:AE6)+'D2'!AH6</f>
        <v>4163094.2805614234</v>
      </c>
      <c r="F5" s="33">
        <f t="shared" si="3"/>
        <v>0.10690888150422766</v>
      </c>
      <c r="G5" s="33">
        <v>0.6523075443395704</v>
      </c>
      <c r="H5" s="33">
        <v>0.5606764864515378</v>
      </c>
      <c r="J5" s="33"/>
      <c r="K5" s="4">
        <f t="shared" si="0"/>
        <v>15264679.028725218</v>
      </c>
      <c r="L5" s="18">
        <f t="shared" si="1"/>
        <v>2.391794329245091</v>
      </c>
      <c r="M5" s="18">
        <f t="shared" si="2"/>
        <v>2.0558137836556383</v>
      </c>
    </row>
    <row r="6" spans="1:13" ht="15">
      <c r="A6" s="5">
        <v>4</v>
      </c>
      <c r="B6" s="5">
        <v>4</v>
      </c>
      <c r="C6" s="1" t="s">
        <v>230</v>
      </c>
      <c r="D6" s="23">
        <v>14333679</v>
      </c>
      <c r="E6" s="29">
        <f>SUM('D2'!D7:Z7)+SUM('D2'!AC7:AE7)+'D2'!AH7</f>
        <v>1565283.1868793163</v>
      </c>
      <c r="F6" s="33">
        <f t="shared" si="3"/>
        <v>0.10920317016163933</v>
      </c>
      <c r="G6" s="33">
        <v>0.6613830459703087</v>
      </c>
      <c r="H6" s="33">
        <v>0.5634410224737537</v>
      </c>
      <c r="J6" s="33"/>
      <c r="K6" s="4">
        <f t="shared" si="0"/>
        <v>5739371.68522416</v>
      </c>
      <c r="L6" s="18">
        <f t="shared" si="1"/>
        <v>2.4250711685577984</v>
      </c>
      <c r="M6" s="18">
        <f t="shared" si="2"/>
        <v>2.0659504157370967</v>
      </c>
    </row>
    <row r="7" spans="1:13" ht="15">
      <c r="A7" s="5">
        <v>5</v>
      </c>
      <c r="B7" s="5">
        <v>5</v>
      </c>
      <c r="C7" s="1" t="s">
        <v>231</v>
      </c>
      <c r="D7" s="23">
        <v>19062719</v>
      </c>
      <c r="E7" s="29">
        <f>SUM('D2'!D8:Z8)+SUM('D2'!AC8:AE8)+'D2'!AH8</f>
        <v>4940193.887822126</v>
      </c>
      <c r="F7" s="33">
        <f t="shared" si="3"/>
        <v>0.25915473484250207</v>
      </c>
      <c r="G7" s="33">
        <v>0.9899856358029664</v>
      </c>
      <c r="H7" s="33">
        <v>0.8900068906126256</v>
      </c>
      <c r="J7" s="33"/>
      <c r="K7" s="4">
        <f t="shared" si="0"/>
        <v>18114044.255347796</v>
      </c>
      <c r="L7" s="18">
        <f t="shared" si="1"/>
        <v>3.629947331277543</v>
      </c>
      <c r="M7" s="18">
        <f t="shared" si="2"/>
        <v>3.2633585989129603</v>
      </c>
    </row>
    <row r="8" spans="1:13" ht="15">
      <c r="A8" s="5">
        <v>6</v>
      </c>
      <c r="B8" s="5">
        <v>6</v>
      </c>
      <c r="C8" s="1" t="s">
        <v>232</v>
      </c>
      <c r="D8" s="23">
        <v>26348493</v>
      </c>
      <c r="E8" s="29">
        <f>SUM('D2'!D9:Z9)+SUM('D2'!AC9:AE9)+'D2'!AH9</f>
        <v>14733874.870211992</v>
      </c>
      <c r="F8" s="33">
        <f t="shared" si="3"/>
        <v>0.5591923177622338</v>
      </c>
      <c r="G8" s="33">
        <v>1.4699110865912672</v>
      </c>
      <c r="H8" s="33">
        <v>1.3345291601221136</v>
      </c>
      <c r="J8" s="33"/>
      <c r="K8" s="4">
        <f t="shared" si="0"/>
        <v>54024207.85744397</v>
      </c>
      <c r="L8" s="18">
        <f t="shared" si="1"/>
        <v>5.389673984167979</v>
      </c>
      <c r="M8" s="18">
        <f t="shared" si="2"/>
        <v>4.893273587114416</v>
      </c>
    </row>
    <row r="9" spans="1:13" ht="15">
      <c r="A9" s="5">
        <v>7</v>
      </c>
      <c r="B9" s="5">
        <v>7</v>
      </c>
      <c r="C9" s="1" t="s">
        <v>233</v>
      </c>
      <c r="D9" s="23">
        <v>11087614</v>
      </c>
      <c r="E9" s="29">
        <f>SUM('D2'!D10:Z10)+SUM('D2'!AC10:AE10)+'D2'!AH10</f>
        <v>11160671.158026328</v>
      </c>
      <c r="F9" s="33">
        <f t="shared" si="3"/>
        <v>1.0065890784100464</v>
      </c>
      <c r="G9" s="33">
        <v>1.601977263508263</v>
      </c>
      <c r="H9" s="33">
        <v>1.2400326721232222</v>
      </c>
      <c r="J9" s="33"/>
      <c r="K9" s="4">
        <f t="shared" si="0"/>
        <v>40922460.9127632</v>
      </c>
      <c r="L9" s="18">
        <f t="shared" si="1"/>
        <v>5.87391663286363</v>
      </c>
      <c r="M9" s="18">
        <f t="shared" si="2"/>
        <v>4.546786464451815</v>
      </c>
    </row>
    <row r="10" spans="1:13" ht="15">
      <c r="A10" s="5">
        <v>8</v>
      </c>
      <c r="B10" s="5">
        <v>8</v>
      </c>
      <c r="C10" s="1" t="s">
        <v>234</v>
      </c>
      <c r="D10" s="23">
        <v>10193580</v>
      </c>
      <c r="E10" s="29">
        <f>SUM('D2'!D11:Z11)+SUM('D2'!AC11:AE11)+'D2'!AH11</f>
        <v>21588247.7569278</v>
      </c>
      <c r="F10" s="33">
        <f t="shared" si="3"/>
        <v>2.117827863903339</v>
      </c>
      <c r="G10" s="33">
        <v>3.075483461214568</v>
      </c>
      <c r="H10" s="33">
        <v>2.919803798504728</v>
      </c>
      <c r="J10" s="33"/>
      <c r="K10" s="4">
        <f t="shared" si="0"/>
        <v>79156908.44206859</v>
      </c>
      <c r="L10" s="18">
        <f t="shared" si="1"/>
        <v>11.276772691120083</v>
      </c>
      <c r="M10" s="18">
        <f t="shared" si="2"/>
        <v>10.705947261184003</v>
      </c>
    </row>
    <row r="11" spans="1:13" ht="15">
      <c r="A11" s="5">
        <v>9</v>
      </c>
      <c r="B11" s="5">
        <v>9</v>
      </c>
      <c r="C11" s="1" t="s">
        <v>235</v>
      </c>
      <c r="D11" s="23">
        <v>26886397</v>
      </c>
      <c r="E11" s="29">
        <f>SUM('D2'!D12:Z12)+SUM('D2'!AC12:AE12)+'D2'!AH12</f>
        <v>38762692.98699117</v>
      </c>
      <c r="F11" s="33">
        <f t="shared" si="3"/>
        <v>1.4417213651569292</v>
      </c>
      <c r="G11" s="33">
        <v>3.7522026309392325</v>
      </c>
      <c r="H11" s="33">
        <v>3.527375097667562</v>
      </c>
      <c r="J11" s="33"/>
      <c r="K11" s="4">
        <f t="shared" si="0"/>
        <v>142129874.28563428</v>
      </c>
      <c r="L11" s="18">
        <f t="shared" si="1"/>
        <v>13.758076313443851</v>
      </c>
      <c r="M11" s="18">
        <f t="shared" si="2"/>
        <v>12.933708691447727</v>
      </c>
    </row>
    <row r="12" spans="1:13" ht="15">
      <c r="A12" s="5">
        <v>10</v>
      </c>
      <c r="B12" s="5">
        <v>10</v>
      </c>
      <c r="C12" s="1" t="s">
        <v>236</v>
      </c>
      <c r="D12" s="23">
        <v>7770585</v>
      </c>
      <c r="E12" s="29">
        <f>SUM('D2'!D13:Z13)+SUM('D2'!AC13:AE13)+'D2'!AH13</f>
        <v>2287182.069714439</v>
      </c>
      <c r="F12" s="33">
        <f t="shared" si="3"/>
        <v>0.2943384661147699</v>
      </c>
      <c r="G12" s="33">
        <v>1.1299169247844065</v>
      </c>
      <c r="H12" s="33">
        <v>0.8450422453450817</v>
      </c>
      <c r="J12" s="33"/>
      <c r="K12" s="4">
        <f t="shared" si="0"/>
        <v>8386334.25561961</v>
      </c>
      <c r="L12" s="18">
        <f t="shared" si="1"/>
        <v>4.143028724209491</v>
      </c>
      <c r="M12" s="18">
        <f t="shared" si="2"/>
        <v>3.098488232931966</v>
      </c>
    </row>
    <row r="13" spans="1:13" ht="15">
      <c r="A13" s="5">
        <v>11</v>
      </c>
      <c r="B13" s="5">
        <v>11</v>
      </c>
      <c r="C13" s="1" t="s">
        <v>237</v>
      </c>
      <c r="D13" s="23">
        <v>16748016</v>
      </c>
      <c r="E13" s="29">
        <f>SUM('D2'!D14:Z14)+SUM('D2'!AC14:AE14)+'D2'!AH14</f>
        <v>1074461.8497861535</v>
      </c>
      <c r="F13" s="33">
        <f t="shared" si="3"/>
        <v>0.06415457507242371</v>
      </c>
      <c r="G13" s="33">
        <v>1.2593879070396032</v>
      </c>
      <c r="H13" s="33">
        <v>1.1259504750960438</v>
      </c>
      <c r="J13" s="33"/>
      <c r="K13" s="4">
        <f t="shared" si="0"/>
        <v>3939693.449215896</v>
      </c>
      <c r="L13" s="18">
        <f t="shared" si="1"/>
        <v>4.617755659145212</v>
      </c>
      <c r="M13" s="18">
        <f t="shared" si="2"/>
        <v>4.1284850753521605</v>
      </c>
    </row>
    <row r="14" spans="1:13" ht="15">
      <c r="A14" s="5">
        <v>12</v>
      </c>
      <c r="B14" s="5">
        <v>12</v>
      </c>
      <c r="C14" s="1" t="s">
        <v>238</v>
      </c>
      <c r="D14" s="23">
        <v>31839021</v>
      </c>
      <c r="E14" s="29">
        <f>SUM('D2'!D15:Z15)+SUM('D2'!AC15:AE15)+'D2'!AH15</f>
        <v>1130945.2787004765</v>
      </c>
      <c r="F14" s="33">
        <f t="shared" si="3"/>
        <v>0.03552073032334997</v>
      </c>
      <c r="G14" s="33">
        <v>0.8020026815108791</v>
      </c>
      <c r="H14" s="33">
        <v>0.7092310643313001</v>
      </c>
      <c r="J14" s="33"/>
      <c r="K14" s="4">
        <f t="shared" si="0"/>
        <v>4146799.3552350802</v>
      </c>
      <c r="L14" s="18">
        <f t="shared" si="1"/>
        <v>2.940676498873223</v>
      </c>
      <c r="M14" s="18">
        <f t="shared" si="2"/>
        <v>2.6005139025481006</v>
      </c>
    </row>
    <row r="15" spans="1:13" ht="15">
      <c r="A15" s="5">
        <v>13</v>
      </c>
      <c r="B15" s="5">
        <v>13</v>
      </c>
      <c r="C15" s="1" t="s">
        <v>239</v>
      </c>
      <c r="D15" s="23">
        <v>50826489</v>
      </c>
      <c r="E15" s="29">
        <f>SUM('D2'!D16:Z16)+SUM('D2'!AC16:AE16)+'D2'!AH16</f>
        <v>1071551.5622035062</v>
      </c>
      <c r="F15" s="33">
        <f t="shared" si="3"/>
        <v>0.021082541471702014</v>
      </c>
      <c r="G15" s="33">
        <v>0.5669139013959789</v>
      </c>
      <c r="H15" s="33">
        <v>0.47845658989405104</v>
      </c>
      <c r="J15" s="33"/>
      <c r="K15" s="4">
        <f t="shared" si="0"/>
        <v>3929022.3947461895</v>
      </c>
      <c r="L15" s="18">
        <f t="shared" si="1"/>
        <v>2.078684305118589</v>
      </c>
      <c r="M15" s="18">
        <f t="shared" si="2"/>
        <v>1.7543408296115204</v>
      </c>
    </row>
    <row r="16" spans="1:13" ht="15">
      <c r="A16" s="5">
        <v>14</v>
      </c>
      <c r="B16" s="5">
        <v>14</v>
      </c>
      <c r="C16" s="1" t="s">
        <v>240</v>
      </c>
      <c r="D16" s="23">
        <v>45195850</v>
      </c>
      <c r="E16" s="29">
        <f>SUM('D2'!D17:Z17)+SUM('D2'!AC17:AE17)+'D2'!AH17</f>
        <v>1577021.0438455425</v>
      </c>
      <c r="F16" s="33">
        <f t="shared" si="3"/>
        <v>0.03489304977880806</v>
      </c>
      <c r="G16" s="33">
        <v>0.7854285625227946</v>
      </c>
      <c r="H16" s="33">
        <v>0.6696809736512538</v>
      </c>
      <c r="J16" s="33"/>
      <c r="K16" s="4">
        <f t="shared" si="0"/>
        <v>5782410.494100322</v>
      </c>
      <c r="L16" s="18">
        <f t="shared" si="1"/>
        <v>2.8799047292502467</v>
      </c>
      <c r="M16" s="18">
        <f t="shared" si="2"/>
        <v>2.4554969033879304</v>
      </c>
    </row>
    <row r="17" spans="1:13" ht="15">
      <c r="A17" s="5">
        <v>15</v>
      </c>
      <c r="B17" s="5">
        <v>15</v>
      </c>
      <c r="C17" s="1" t="s">
        <v>224</v>
      </c>
      <c r="D17" s="23">
        <v>4691959</v>
      </c>
      <c r="E17" s="29">
        <f>SUM('D2'!D18:Z18)+SUM('D2'!AC18:AE18)+'D2'!AH18</f>
        <v>105275.2144457743</v>
      </c>
      <c r="F17" s="33">
        <f t="shared" si="3"/>
        <v>0.022437368793242714</v>
      </c>
      <c r="G17" s="33">
        <v>0.4786608692026809</v>
      </c>
      <c r="H17" s="33">
        <v>0.40475247140213777</v>
      </c>
      <c r="J17" s="33"/>
      <c r="K17" s="4">
        <f t="shared" si="0"/>
        <v>386009.11963450577</v>
      </c>
      <c r="L17" s="18">
        <f t="shared" si="1"/>
        <v>1.7550898537431634</v>
      </c>
      <c r="M17" s="18">
        <f t="shared" si="2"/>
        <v>1.4840923951411717</v>
      </c>
    </row>
    <row r="18" spans="1:13" ht="15">
      <c r="A18" s="5">
        <v>16</v>
      </c>
      <c r="B18" s="5">
        <v>16</v>
      </c>
      <c r="C18" s="1" t="s">
        <v>16</v>
      </c>
      <c r="D18" s="23">
        <v>32438252</v>
      </c>
      <c r="E18" s="29">
        <f>SUM('D2'!D19:Z19)+SUM('D2'!AC19:AE19)+'D2'!AH19</f>
        <v>1596100.4505551704</v>
      </c>
      <c r="F18" s="33">
        <f t="shared" si="3"/>
        <v>0.04920426817558389</v>
      </c>
      <c r="G18" s="33">
        <v>0.6340181287303417</v>
      </c>
      <c r="H18" s="33">
        <v>0.5429355920765367</v>
      </c>
      <c r="J18" s="33"/>
      <c r="K18" s="4">
        <f t="shared" si="0"/>
        <v>5852368.318702292</v>
      </c>
      <c r="L18" s="18">
        <f t="shared" si="1"/>
        <v>2.3247331386779195</v>
      </c>
      <c r="M18" s="18">
        <f t="shared" si="2"/>
        <v>1.990763837613968</v>
      </c>
    </row>
    <row r="19" spans="1:13" ht="15">
      <c r="A19" s="5">
        <v>17</v>
      </c>
      <c r="B19" s="5">
        <v>17</v>
      </c>
      <c r="C19" s="1" t="s">
        <v>241</v>
      </c>
      <c r="D19" s="23">
        <v>89198944</v>
      </c>
      <c r="E19" s="29">
        <f>SUM('D2'!D20:Z20)+SUM('D2'!AC20:AE20)+'D2'!AH20</f>
        <v>4160022.563875962</v>
      </c>
      <c r="F19" s="33">
        <f t="shared" si="3"/>
        <v>0.0466375763806796</v>
      </c>
      <c r="G19" s="33">
        <v>0.7581010694801228</v>
      </c>
      <c r="H19" s="33">
        <v>0.6645922939152463</v>
      </c>
      <c r="J19" s="33"/>
      <c r="K19" s="4">
        <f t="shared" si="0"/>
        <v>15253416.067545194</v>
      </c>
      <c r="L19" s="18">
        <f t="shared" si="1"/>
        <v>2.779703921427117</v>
      </c>
      <c r="M19" s="18">
        <f t="shared" si="2"/>
        <v>2.4368384110225696</v>
      </c>
    </row>
    <row r="20" spans="1:13" ht="15">
      <c r="A20" s="5">
        <v>18</v>
      </c>
      <c r="B20" s="5">
        <v>18</v>
      </c>
      <c r="C20" s="1" t="s">
        <v>242</v>
      </c>
      <c r="D20" s="23">
        <v>15318015</v>
      </c>
      <c r="E20" s="29">
        <f>SUM('D2'!D21:Z21)+SUM('D2'!AC21:AE21)+'D2'!AH21</f>
        <v>87827342.56490901</v>
      </c>
      <c r="F20" s="33">
        <f t="shared" si="3"/>
        <v>5.733598156478434</v>
      </c>
      <c r="G20" s="33">
        <v>6.084691767375327</v>
      </c>
      <c r="H20" s="33">
        <v>5.947841797953763</v>
      </c>
      <c r="J20" s="33"/>
      <c r="K20" s="4">
        <f t="shared" si="0"/>
        <v>322033589.40466636</v>
      </c>
      <c r="L20" s="18">
        <f t="shared" si="1"/>
        <v>22.3105364803762</v>
      </c>
      <c r="M20" s="18">
        <f t="shared" si="2"/>
        <v>21.808753259163797</v>
      </c>
    </row>
    <row r="21" spans="1:13" ht="15">
      <c r="A21" s="5">
        <v>19</v>
      </c>
      <c r="B21" s="5">
        <v>19</v>
      </c>
      <c r="C21" s="1" t="s">
        <v>243</v>
      </c>
      <c r="D21" s="23">
        <v>6195924</v>
      </c>
      <c r="E21" s="29">
        <f>SUM('D2'!D22:Z22)+SUM('D2'!AC22:AE22)+'D2'!AH22</f>
        <v>5002149.928571239</v>
      </c>
      <c r="F21" s="33">
        <f t="shared" si="3"/>
        <v>0.8073291293713801</v>
      </c>
      <c r="G21" s="33">
        <v>1.3498864654427754</v>
      </c>
      <c r="H21" s="33">
        <v>1.310989985016004</v>
      </c>
      <c r="J21" s="33"/>
      <c r="K21" s="4">
        <f t="shared" si="0"/>
        <v>18341216.40476121</v>
      </c>
      <c r="L21" s="18">
        <f t="shared" si="1"/>
        <v>4.9495837066235095</v>
      </c>
      <c r="M21" s="18">
        <f t="shared" si="2"/>
        <v>4.806963278392015</v>
      </c>
    </row>
    <row r="22" spans="1:13" ht="15">
      <c r="A22" s="5">
        <v>20</v>
      </c>
      <c r="B22" s="5">
        <v>20</v>
      </c>
      <c r="C22" s="1" t="s">
        <v>225</v>
      </c>
      <c r="D22" s="23">
        <v>82414379</v>
      </c>
      <c r="E22" s="29">
        <f>SUM('D2'!D23:Z23)+SUM('D2'!AC23:AE23)+'D2'!AH23</f>
        <v>4178374.405943019</v>
      </c>
      <c r="F22" s="33">
        <f t="shared" si="3"/>
        <v>0.05069958005681289</v>
      </c>
      <c r="G22" s="33">
        <v>0.285900574342743</v>
      </c>
      <c r="H22" s="33">
        <v>0.2605294637137251</v>
      </c>
      <c r="J22" s="33"/>
      <c r="K22" s="4">
        <f t="shared" si="0"/>
        <v>15320706.155124402</v>
      </c>
      <c r="L22" s="18">
        <f t="shared" si="1"/>
        <v>1.048302105923391</v>
      </c>
      <c r="M22" s="18">
        <f t="shared" si="2"/>
        <v>0.9552747002836587</v>
      </c>
    </row>
    <row r="23" spans="1:13" ht="15">
      <c r="A23" s="5">
        <v>21</v>
      </c>
      <c r="B23" s="5">
        <v>21</v>
      </c>
      <c r="C23" s="1" t="s">
        <v>226</v>
      </c>
      <c r="D23" s="23">
        <v>31251543</v>
      </c>
      <c r="E23" s="29">
        <f>SUM('D2'!D24:Z24)+SUM('D2'!AC24:AE24)+'D2'!AH24</f>
        <v>187758.2335439796</v>
      </c>
      <c r="F23" s="33">
        <f t="shared" si="3"/>
        <v>0.006007966824037443</v>
      </c>
      <c r="G23" s="33">
        <v>0.1310084415673222</v>
      </c>
      <c r="H23" s="33">
        <v>0.11406242012444393</v>
      </c>
      <c r="J23" s="33"/>
      <c r="K23" s="4">
        <f t="shared" si="0"/>
        <v>688446.8563279251</v>
      </c>
      <c r="L23" s="18">
        <f t="shared" si="1"/>
        <v>0.48036428574684803</v>
      </c>
      <c r="M23" s="18">
        <f t="shared" si="2"/>
        <v>0.4182288737896277</v>
      </c>
    </row>
    <row r="24" spans="1:13" ht="15">
      <c r="A24" s="5">
        <v>22</v>
      </c>
      <c r="B24" s="5">
        <v>22</v>
      </c>
      <c r="C24" s="1" t="s">
        <v>244</v>
      </c>
      <c r="D24" s="23">
        <v>50116120</v>
      </c>
      <c r="E24" s="29">
        <f>SUM('D2'!D25:Z25)+SUM('D2'!AC25:AE25)+'D2'!AH25</f>
        <v>874474.7471214096</v>
      </c>
      <c r="F24" s="33">
        <f t="shared" si="3"/>
        <v>0.01744897145113009</v>
      </c>
      <c r="G24" s="33">
        <v>0.10667214408794479</v>
      </c>
      <c r="H24" s="33">
        <v>0.09386181272824388</v>
      </c>
      <c r="J24" s="33"/>
      <c r="K24" s="4">
        <f t="shared" si="0"/>
        <v>3206407.406111835</v>
      </c>
      <c r="L24" s="18">
        <f t="shared" si="1"/>
        <v>0.39113119498913085</v>
      </c>
      <c r="M24" s="18">
        <f t="shared" si="2"/>
        <v>0.3441599800035609</v>
      </c>
    </row>
    <row r="25" spans="1:13" ht="15">
      <c r="A25" s="5">
        <v>23</v>
      </c>
      <c r="B25" s="5">
        <v>23</v>
      </c>
      <c r="C25" s="1" t="s">
        <v>245</v>
      </c>
      <c r="D25" s="23">
        <v>42580361</v>
      </c>
      <c r="E25" s="29">
        <f>SUM('D2'!D26:Z26)+SUM('D2'!AC26:AE26)+'D2'!AH26</f>
        <v>51291469.18679617</v>
      </c>
      <c r="F25" s="33">
        <f t="shared" si="3"/>
        <v>1.2045804211663722</v>
      </c>
      <c r="G25" s="33">
        <v>1.7107718104546026</v>
      </c>
      <c r="H25" s="33">
        <v>1.6258904201795144</v>
      </c>
      <c r="J25" s="33"/>
      <c r="K25" s="4">
        <f t="shared" si="0"/>
        <v>188068720.35158595</v>
      </c>
      <c r="L25" s="18">
        <f t="shared" si="1"/>
        <v>6.272829971666876</v>
      </c>
      <c r="M25" s="18">
        <f t="shared" si="2"/>
        <v>5.961598207324886</v>
      </c>
    </row>
    <row r="26" spans="1:13" ht="15">
      <c r="A26" s="5">
        <v>24</v>
      </c>
      <c r="B26" s="5">
        <v>24</v>
      </c>
      <c r="C26" s="1" t="s">
        <v>246</v>
      </c>
      <c r="D26" s="23">
        <v>10974636</v>
      </c>
      <c r="E26" s="29">
        <f>SUM('D2'!D27:Z27)+SUM('D2'!AC27:AE27)+'D2'!AH27</f>
        <v>253571.22601729192</v>
      </c>
      <c r="F26" s="33">
        <f t="shared" si="3"/>
        <v>0.023105206042122208</v>
      </c>
      <c r="G26" s="33">
        <v>0.21240928071624965</v>
      </c>
      <c r="H26" s="33">
        <v>0.19253404743250224</v>
      </c>
      <c r="J26" s="33"/>
      <c r="K26" s="4">
        <f t="shared" si="0"/>
        <v>929761.1620634036</v>
      </c>
      <c r="L26" s="18">
        <f t="shared" si="1"/>
        <v>0.7788340292929153</v>
      </c>
      <c r="M26" s="18">
        <f t="shared" si="2"/>
        <v>0.7059581739191748</v>
      </c>
    </row>
    <row r="27" spans="1:13" ht="15">
      <c r="A27" s="5">
        <v>25</v>
      </c>
      <c r="B27" s="5">
        <v>25</v>
      </c>
      <c r="C27" s="1" t="s">
        <v>227</v>
      </c>
      <c r="D27" s="23">
        <v>20409493</v>
      </c>
      <c r="E27" s="29">
        <f>SUM('D2'!D28:Z28)+SUM('D2'!AC28:AE28)+'D2'!AH28</f>
        <v>2117708.8347856766</v>
      </c>
      <c r="F27" s="33">
        <f t="shared" si="3"/>
        <v>0.10376097215083573</v>
      </c>
      <c r="G27" s="33">
        <v>0.38307649977169655</v>
      </c>
      <c r="H27" s="33">
        <v>0.35204034757066316</v>
      </c>
      <c r="J27" s="33"/>
      <c r="K27" s="4">
        <f t="shared" si="0"/>
        <v>7764932.394214147</v>
      </c>
      <c r="L27" s="18">
        <f t="shared" si="1"/>
        <v>1.4046138324962207</v>
      </c>
      <c r="M27" s="18">
        <f t="shared" si="2"/>
        <v>1.2908146077590983</v>
      </c>
    </row>
    <row r="28" spans="1:13" ht="15">
      <c r="A28" s="5">
        <v>26</v>
      </c>
      <c r="B28" s="5">
        <v>26</v>
      </c>
      <c r="C28" s="1" t="s">
        <v>247</v>
      </c>
      <c r="D28" s="23">
        <v>28727076</v>
      </c>
      <c r="E28" s="29">
        <f>SUM('D2'!D29:Z29)+SUM('D2'!AC29:AE29)+'D2'!AH29</f>
        <v>2874165.2421235414</v>
      </c>
      <c r="F28" s="33">
        <f t="shared" si="3"/>
        <v>0.10005074105431201</v>
      </c>
      <c r="G28" s="33">
        <v>0.3544259504314324</v>
      </c>
      <c r="H28" s="33">
        <v>0.3267103873319335</v>
      </c>
      <c r="J28" s="33"/>
      <c r="K28" s="4">
        <f t="shared" si="0"/>
        <v>10538605.887786318</v>
      </c>
      <c r="L28" s="18">
        <f t="shared" si="1"/>
        <v>1.2995618182485853</v>
      </c>
      <c r="M28" s="18">
        <f t="shared" si="2"/>
        <v>1.1979380868837561</v>
      </c>
    </row>
    <row r="29" spans="1:13" ht="15">
      <c r="A29" s="5">
        <v>27</v>
      </c>
      <c r="B29" s="5">
        <v>27</v>
      </c>
      <c r="C29" s="1" t="s">
        <v>248</v>
      </c>
      <c r="D29" s="23">
        <v>26641302</v>
      </c>
      <c r="E29" s="29">
        <f>SUM('D2'!D30:Z30)+SUM('D2'!AC30:AE30)+'D2'!AH30</f>
        <v>2622357.084349943</v>
      </c>
      <c r="F29" s="33">
        <f t="shared" si="3"/>
        <v>0.09843201673664233</v>
      </c>
      <c r="G29" s="33">
        <v>0.6277986734764813</v>
      </c>
      <c r="H29" s="33">
        <v>0.5573510074636847</v>
      </c>
      <c r="J29" s="33"/>
      <c r="K29" s="4">
        <f t="shared" si="0"/>
        <v>9615309.309283124</v>
      </c>
      <c r="L29" s="18">
        <f t="shared" si="1"/>
        <v>2.301928469413765</v>
      </c>
      <c r="M29" s="18">
        <f t="shared" si="2"/>
        <v>2.043620360700177</v>
      </c>
    </row>
    <row r="30" spans="1:13" ht="15">
      <c r="A30" s="5">
        <v>28</v>
      </c>
      <c r="B30" s="5">
        <v>28</v>
      </c>
      <c r="C30" s="1" t="s">
        <v>221</v>
      </c>
      <c r="D30" s="23">
        <v>4017739</v>
      </c>
      <c r="E30" s="29">
        <f>SUM('D2'!D31:Z31)+SUM('D2'!AC31:AE31)+'D2'!AH31</f>
        <v>305052.8802195381</v>
      </c>
      <c r="F30" s="33">
        <f t="shared" si="3"/>
        <v>0.0759265049868939</v>
      </c>
      <c r="G30" s="33">
        <v>0.3106654055818402</v>
      </c>
      <c r="H30" s="33">
        <v>0.27102210398557597</v>
      </c>
      <c r="J30" s="33"/>
      <c r="K30" s="4">
        <f t="shared" si="0"/>
        <v>1118527.2274716396</v>
      </c>
      <c r="L30" s="18">
        <f t="shared" si="1"/>
        <v>1.139106487133414</v>
      </c>
      <c r="M30" s="18">
        <f t="shared" si="2"/>
        <v>0.9937477146137785</v>
      </c>
    </row>
    <row r="31" spans="1:13" ht="15">
      <c r="A31" s="5">
        <v>29</v>
      </c>
      <c r="B31" s="5">
        <v>29</v>
      </c>
      <c r="C31" s="1" t="s">
        <v>249</v>
      </c>
      <c r="D31" s="23">
        <v>52503701</v>
      </c>
      <c r="E31" s="29">
        <f>SUM('D2'!D32:Z32)+SUM('D2'!AC32:AE32)+'D2'!AH32</f>
        <v>1781290.1133044437</v>
      </c>
      <c r="F31" s="33">
        <f t="shared" si="3"/>
        <v>0.033926943803531937</v>
      </c>
      <c r="G31" s="33">
        <v>0.2852977970399597</v>
      </c>
      <c r="H31" s="33">
        <v>0.24870074424724709</v>
      </c>
      <c r="J31" s="33"/>
      <c r="K31" s="4">
        <f t="shared" si="0"/>
        <v>6531397.082116293</v>
      </c>
      <c r="L31" s="18">
        <f t="shared" si="1"/>
        <v>1.0460919224798522</v>
      </c>
      <c r="M31" s="18">
        <f t="shared" si="2"/>
        <v>0.9119027289065726</v>
      </c>
    </row>
    <row r="32" spans="1:13" ht="15">
      <c r="A32" s="5">
        <v>30</v>
      </c>
      <c r="B32" s="5">
        <v>30</v>
      </c>
      <c r="C32" s="1" t="s">
        <v>250</v>
      </c>
      <c r="D32" s="23">
        <v>48183782</v>
      </c>
      <c r="E32" s="29">
        <f>SUM('D2'!D33:Z33)+SUM('D2'!AC33:AE33)+'D2'!AH33</f>
        <v>4566920.567307256</v>
      </c>
      <c r="F32" s="33">
        <f t="shared" si="3"/>
        <v>0.09478128070783767</v>
      </c>
      <c r="G32" s="33">
        <v>0.45418301003459527</v>
      </c>
      <c r="H32" s="33">
        <v>0.4084859845454077</v>
      </c>
      <c r="J32" s="33"/>
      <c r="K32" s="4">
        <f t="shared" si="0"/>
        <v>16745375.413459938</v>
      </c>
      <c r="L32" s="18">
        <f t="shared" si="1"/>
        <v>1.6653377034601826</v>
      </c>
      <c r="M32" s="18">
        <f t="shared" si="2"/>
        <v>1.4977819433331614</v>
      </c>
    </row>
    <row r="33" spans="1:13" ht="15">
      <c r="A33" s="5">
        <v>31</v>
      </c>
      <c r="B33" s="5">
        <v>31</v>
      </c>
      <c r="C33" s="1" t="s">
        <v>18</v>
      </c>
      <c r="D33" s="23">
        <v>1914575</v>
      </c>
      <c r="E33" s="29">
        <f>SUM('D2'!D34:Z34)+SUM('D2'!AC34:AE34)+'D2'!AH34</f>
        <v>0</v>
      </c>
      <c r="F33" s="33">
        <f t="shared" si="3"/>
        <v>0</v>
      </c>
      <c r="G33" s="33">
        <v>0.8588464199343456</v>
      </c>
      <c r="H33" s="33">
        <v>0.7149074600707497</v>
      </c>
      <c r="J33" s="33"/>
      <c r="K33" s="4">
        <f t="shared" si="0"/>
        <v>0</v>
      </c>
      <c r="L33" s="18">
        <f t="shared" si="1"/>
        <v>3.1491035397592673</v>
      </c>
      <c r="M33" s="18">
        <f t="shared" si="2"/>
        <v>2.621327353592749</v>
      </c>
    </row>
    <row r="34" spans="1:13" ht="15">
      <c r="A34" s="5">
        <v>32</v>
      </c>
      <c r="B34" s="5">
        <v>32</v>
      </c>
      <c r="C34" s="1" t="s">
        <v>19</v>
      </c>
      <c r="D34" s="23">
        <v>5812885</v>
      </c>
      <c r="E34" s="29">
        <f>SUM('D2'!D35:Z35)+SUM('D2'!AC35:AE35)+'D2'!AH35</f>
        <v>2713561.923447316</v>
      </c>
      <c r="F34" s="33">
        <f t="shared" si="3"/>
        <v>0.4668184427263426</v>
      </c>
      <c r="G34" s="33">
        <v>1.0585460770149016</v>
      </c>
      <c r="H34" s="33">
        <v>0.978662571280017</v>
      </c>
      <c r="J34" s="33"/>
      <c r="K34" s="4">
        <f t="shared" si="0"/>
        <v>9949727.052640159</v>
      </c>
      <c r="L34" s="18">
        <f t="shared" si="1"/>
        <v>3.8813356157213055</v>
      </c>
      <c r="M34" s="18">
        <f t="shared" si="2"/>
        <v>3.588429428026729</v>
      </c>
    </row>
    <row r="35" spans="1:13" ht="15">
      <c r="A35" s="7">
        <v>33</v>
      </c>
      <c r="B35" s="7"/>
      <c r="C35" s="8" t="s">
        <v>20</v>
      </c>
      <c r="D35" s="7">
        <v>872575387</v>
      </c>
      <c r="E35" s="9">
        <f>SUM(E3:E34)</f>
        <v>282797026.6632495</v>
      </c>
      <c r="F35" s="35"/>
      <c r="G35" s="35"/>
      <c r="H35" s="35"/>
      <c r="I35" s="7"/>
      <c r="J35" s="35"/>
      <c r="K35" s="9">
        <f t="shared" si="0"/>
        <v>1036922431.0985814</v>
      </c>
      <c r="L35" s="43"/>
      <c r="M35" s="43"/>
    </row>
    <row r="36" spans="4:13" ht="15">
      <c r="D36" s="23"/>
      <c r="E36" s="29"/>
      <c r="F36" s="49"/>
      <c r="G36" s="49"/>
      <c r="H36" s="49"/>
      <c r="I36" s="23"/>
      <c r="J36" s="49"/>
      <c r="K36" s="29"/>
      <c r="L36" s="50"/>
      <c r="M36" s="50"/>
    </row>
    <row r="37" spans="1:13" ht="15">
      <c r="A37" s="5">
        <v>34</v>
      </c>
      <c r="C37" s="1" t="s">
        <v>44</v>
      </c>
      <c r="D37" s="13"/>
      <c r="E37" s="31">
        <f>SUM('D2'!D38:Z38)+SUM('D2'!AC38:AE38)+'D2'!AH38</f>
        <v>31488742.294945642</v>
      </c>
      <c r="F37" s="51"/>
      <c r="G37" s="51"/>
      <c r="H37" s="51"/>
      <c r="I37" s="13"/>
      <c r="J37" s="51"/>
      <c r="K37" s="31">
        <f t="shared" si="0"/>
        <v>115458721.74813402</v>
      </c>
      <c r="L37" s="52"/>
      <c r="M37" s="52"/>
    </row>
    <row r="38" spans="1:11" ht="15">
      <c r="A38" s="7"/>
      <c r="B38" s="7"/>
      <c r="C38" s="8" t="s">
        <v>1</v>
      </c>
      <c r="D38" s="23"/>
      <c r="E38" s="29">
        <f>E35+E37</f>
        <v>314285768.95819515</v>
      </c>
      <c r="G38" s="33"/>
      <c r="J38" s="33"/>
      <c r="K38" s="4">
        <f t="shared" si="0"/>
        <v>1152381152.8467155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5" bestFit="1" customWidth="1"/>
    <col min="7" max="7" width="21.00390625" style="45" bestFit="1" customWidth="1"/>
    <col min="8" max="8" width="25.50390625" style="45" bestFit="1" customWidth="1"/>
    <col min="9" max="9" width="9.00390625" style="5" customWidth="1"/>
    <col min="10" max="10" width="14.625" style="5" customWidth="1"/>
    <col min="11" max="16384" width="9.00390625" style="5" customWidth="1"/>
  </cols>
  <sheetData>
    <row r="1" spans="1:8" ht="18.75">
      <c r="A1" s="17" t="s">
        <v>170</v>
      </c>
      <c r="B1" s="1" t="s">
        <v>4</v>
      </c>
      <c r="C1" s="1" t="s">
        <v>11</v>
      </c>
      <c r="D1" s="1" t="s">
        <v>9</v>
      </c>
      <c r="E1" s="1" t="s">
        <v>171</v>
      </c>
      <c r="F1" s="44" t="s">
        <v>172</v>
      </c>
      <c r="G1" s="45" t="s">
        <v>173</v>
      </c>
      <c r="H1" s="45" t="s">
        <v>174</v>
      </c>
    </row>
    <row r="2" spans="1:10" ht="16.5">
      <c r="A2" s="1" t="s">
        <v>3</v>
      </c>
      <c r="B2" s="1" t="s">
        <v>5</v>
      </c>
      <c r="C2" s="22" t="s">
        <v>156</v>
      </c>
      <c r="D2" s="1" t="s">
        <v>10</v>
      </c>
      <c r="E2" s="5" t="s">
        <v>175</v>
      </c>
      <c r="F2" s="45" t="s">
        <v>176</v>
      </c>
      <c r="G2" s="45" t="s">
        <v>176</v>
      </c>
      <c r="H2" s="45" t="s">
        <v>176</v>
      </c>
      <c r="J2" s="18"/>
    </row>
    <row r="3" spans="1:8" ht="15">
      <c r="A3" s="7">
        <v>1</v>
      </c>
      <c r="B3" s="7">
        <v>1</v>
      </c>
      <c r="C3" s="8" t="s">
        <v>228</v>
      </c>
      <c r="D3" s="7">
        <v>17795322</v>
      </c>
      <c r="E3" s="9">
        <f>SUM('D3'!D3:AE3)+'D3'!AI3</f>
        <v>258206333.4661649</v>
      </c>
      <c r="F3" s="46">
        <f aca="true" t="shared" si="0" ref="F3:F34">E3/D3</f>
        <v>14.509787092706999</v>
      </c>
      <c r="G3" s="46">
        <v>21.778974713700133</v>
      </c>
      <c r="H3" s="46">
        <v>20.460449611957685</v>
      </c>
    </row>
    <row r="4" spans="1:8" ht="15">
      <c r="A4" s="5">
        <v>2</v>
      </c>
      <c r="B4" s="5">
        <v>2</v>
      </c>
      <c r="C4" s="1" t="s">
        <v>229</v>
      </c>
      <c r="D4" s="23">
        <v>2156352</v>
      </c>
      <c r="E4" s="29">
        <f>SUM('D3'!D4:AE4)+'D3'!AI4</f>
        <v>6559775.035288468</v>
      </c>
      <c r="F4" s="45">
        <f t="shared" si="0"/>
        <v>3.042070605953234</v>
      </c>
      <c r="G4" s="45">
        <v>18.855059724163464</v>
      </c>
      <c r="H4" s="45">
        <v>17.260526129685154</v>
      </c>
    </row>
    <row r="5" spans="1:8" ht="15">
      <c r="A5" s="5">
        <v>3</v>
      </c>
      <c r="B5" s="5">
        <v>3</v>
      </c>
      <c r="C5" s="1" t="s">
        <v>223</v>
      </c>
      <c r="D5" s="23">
        <v>38940584</v>
      </c>
      <c r="E5" s="29">
        <f>SUM('D3'!D5:AE5)+'D3'!AI5</f>
        <v>20083107.69513587</v>
      </c>
      <c r="F5" s="45">
        <f t="shared" si="0"/>
        <v>0.5157371983721628</v>
      </c>
      <c r="G5" s="45">
        <v>11.363381189787516</v>
      </c>
      <c r="H5" s="45">
        <v>9.349077689532193</v>
      </c>
    </row>
    <row r="6" spans="1:8" ht="15">
      <c r="A6" s="5">
        <v>4</v>
      </c>
      <c r="B6" s="5">
        <v>4</v>
      </c>
      <c r="C6" s="1" t="s">
        <v>230</v>
      </c>
      <c r="D6" s="23">
        <v>14333679</v>
      </c>
      <c r="E6" s="29">
        <f>SUM('D3'!D6:AE6)+'D3'!AI6</f>
        <v>13153756.04140571</v>
      </c>
      <c r="F6" s="45">
        <f t="shared" si="0"/>
        <v>0.91768177879564</v>
      </c>
      <c r="G6" s="45">
        <v>6.961322565278159</v>
      </c>
      <c r="H6" s="45">
        <v>5.6808597839658</v>
      </c>
    </row>
    <row r="7" spans="1:8" ht="15">
      <c r="A7" s="5">
        <v>5</v>
      </c>
      <c r="B7" s="5">
        <v>5</v>
      </c>
      <c r="C7" s="1" t="s">
        <v>231</v>
      </c>
      <c r="D7" s="23">
        <v>19062719</v>
      </c>
      <c r="E7" s="29">
        <f>SUM('D3'!D7:AE7)+'D3'!AI7</f>
        <v>34516562.000645004</v>
      </c>
      <c r="F7" s="45">
        <f t="shared" si="0"/>
        <v>1.8106840897484249</v>
      </c>
      <c r="G7" s="45">
        <v>10.461047135467735</v>
      </c>
      <c r="H7" s="45">
        <v>8.894332631598784</v>
      </c>
    </row>
    <row r="8" spans="1:8" ht="15">
      <c r="A8" s="5">
        <v>6</v>
      </c>
      <c r="B8" s="5">
        <v>6</v>
      </c>
      <c r="C8" s="1" t="s">
        <v>232</v>
      </c>
      <c r="D8" s="23">
        <v>26348493</v>
      </c>
      <c r="E8" s="29">
        <f>SUM('D3'!D8:AE8)+'D3'!AI8</f>
        <v>66474416.54101142</v>
      </c>
      <c r="F8" s="45">
        <f t="shared" si="0"/>
        <v>2.522892544215391</v>
      </c>
      <c r="G8" s="45">
        <v>10.069936684562869</v>
      </c>
      <c r="H8" s="45">
        <v>8.351132067353129</v>
      </c>
    </row>
    <row r="9" spans="1:8" ht="15">
      <c r="A9" s="5">
        <v>7</v>
      </c>
      <c r="B9" s="5">
        <v>7</v>
      </c>
      <c r="C9" s="1" t="s">
        <v>233</v>
      </c>
      <c r="D9" s="23">
        <v>11087614</v>
      </c>
      <c r="E9" s="29">
        <f>SUM('D3'!D9:AE9)+'D3'!AI9</f>
        <v>44526853.74697561</v>
      </c>
      <c r="F9" s="45">
        <f t="shared" si="0"/>
        <v>4.015909441560249</v>
      </c>
      <c r="G9" s="45">
        <v>15.608376717269502</v>
      </c>
      <c r="H9" s="45">
        <v>7.715515625278357</v>
      </c>
    </row>
    <row r="10" spans="1:8" ht="15">
      <c r="A10" s="5">
        <v>8</v>
      </c>
      <c r="B10" s="5">
        <v>8</v>
      </c>
      <c r="C10" s="1" t="s">
        <v>234</v>
      </c>
      <c r="D10" s="23">
        <v>10193580</v>
      </c>
      <c r="E10" s="29">
        <f>SUM('D3'!D10:AE10)+'D3'!AI10</f>
        <v>143885581.5238338</v>
      </c>
      <c r="F10" s="45">
        <f t="shared" si="0"/>
        <v>14.115313905795002</v>
      </c>
      <c r="G10" s="45">
        <v>25.08275236838471</v>
      </c>
      <c r="H10" s="45">
        <v>22.22619617131427</v>
      </c>
    </row>
    <row r="11" spans="1:8" ht="15">
      <c r="A11" s="5">
        <v>9</v>
      </c>
      <c r="B11" s="5">
        <v>9</v>
      </c>
      <c r="C11" s="1" t="s">
        <v>235</v>
      </c>
      <c r="D11" s="23">
        <v>26886397</v>
      </c>
      <c r="E11" s="29">
        <f>SUM('D3'!D11:AE11)+'D3'!AI11</f>
        <v>92666243.78319931</v>
      </c>
      <c r="F11" s="45">
        <f t="shared" si="0"/>
        <v>3.446584671914177</v>
      </c>
      <c r="G11" s="45">
        <v>15.102921302584807</v>
      </c>
      <c r="H11" s="45">
        <v>12.513324028370818</v>
      </c>
    </row>
    <row r="12" spans="1:8" ht="15">
      <c r="A12" s="5">
        <v>10</v>
      </c>
      <c r="B12" s="5">
        <v>10</v>
      </c>
      <c r="C12" s="1" t="s">
        <v>236</v>
      </c>
      <c r="D12" s="23">
        <v>7770585</v>
      </c>
      <c r="E12" s="29">
        <f>SUM('D3'!D12:AE12)+'D3'!AI12</f>
        <v>14872765.778557932</v>
      </c>
      <c r="F12" s="45">
        <f t="shared" si="0"/>
        <v>1.913982766877646</v>
      </c>
      <c r="G12" s="45">
        <v>10.75864086740503</v>
      </c>
      <c r="H12" s="45">
        <v>6.787073043168226</v>
      </c>
    </row>
    <row r="13" spans="1:8" ht="15">
      <c r="A13" s="5">
        <v>11</v>
      </c>
      <c r="B13" s="5">
        <v>11</v>
      </c>
      <c r="C13" s="1" t="s">
        <v>237</v>
      </c>
      <c r="D13" s="23">
        <v>16748016</v>
      </c>
      <c r="E13" s="29">
        <f>SUM('D3'!D13:AE13)+'D3'!AI13</f>
        <v>6647631.273550289</v>
      </c>
      <c r="F13" s="45">
        <f t="shared" si="0"/>
        <v>0.39692052321602084</v>
      </c>
      <c r="G13" s="45">
        <v>7.814718094543413</v>
      </c>
      <c r="H13" s="45">
        <v>6.33889419409692</v>
      </c>
    </row>
    <row r="14" spans="1:8" ht="15">
      <c r="A14" s="5">
        <v>12</v>
      </c>
      <c r="B14" s="5">
        <v>12</v>
      </c>
      <c r="C14" s="1" t="s">
        <v>238</v>
      </c>
      <c r="D14" s="23">
        <v>31839021</v>
      </c>
      <c r="E14" s="29">
        <f>SUM('D3'!D14:AE14)+'D3'!AI14</f>
        <v>8840708.29838942</v>
      </c>
      <c r="F14" s="45">
        <f t="shared" si="0"/>
        <v>0.2776689741304992</v>
      </c>
      <c r="G14" s="45">
        <v>5.703163654333254</v>
      </c>
      <c r="H14" s="45">
        <v>4.664854213850928</v>
      </c>
    </row>
    <row r="15" spans="1:8" ht="15">
      <c r="A15" s="5">
        <v>13</v>
      </c>
      <c r="B15" s="5">
        <v>13</v>
      </c>
      <c r="C15" s="1" t="s">
        <v>239</v>
      </c>
      <c r="D15" s="23">
        <v>50826489</v>
      </c>
      <c r="E15" s="29">
        <f>SUM('D3'!D15:AE15)+'D3'!AI15</f>
        <v>7623791.794604148</v>
      </c>
      <c r="F15" s="45">
        <f t="shared" si="0"/>
        <v>0.14999642793749038</v>
      </c>
      <c r="G15" s="45">
        <v>5.1576151197684075</v>
      </c>
      <c r="H15" s="45">
        <v>4.077954677800336</v>
      </c>
    </row>
    <row r="16" spans="1:8" ht="15">
      <c r="A16" s="5">
        <v>14</v>
      </c>
      <c r="B16" s="5">
        <v>14</v>
      </c>
      <c r="C16" s="1" t="s">
        <v>240</v>
      </c>
      <c r="D16" s="23">
        <v>45195850</v>
      </c>
      <c r="E16" s="29">
        <f>SUM('D3'!D16:AE16)+'D3'!AI16</f>
        <v>11007857.01167615</v>
      </c>
      <c r="F16" s="45">
        <f t="shared" si="0"/>
        <v>0.24355902171717425</v>
      </c>
      <c r="G16" s="45">
        <v>6.127109771520415</v>
      </c>
      <c r="H16" s="45">
        <v>4.852659192816528</v>
      </c>
    </row>
    <row r="17" spans="1:8" ht="15">
      <c r="A17" s="5">
        <v>15</v>
      </c>
      <c r="B17" s="5">
        <v>15</v>
      </c>
      <c r="C17" s="1" t="s">
        <v>224</v>
      </c>
      <c r="D17" s="23">
        <v>4691959</v>
      </c>
      <c r="E17" s="29">
        <f>SUM('D3'!D17:AE17)+'D3'!AI17</f>
        <v>611529.7039148465</v>
      </c>
      <c r="F17" s="45">
        <f t="shared" si="0"/>
        <v>0.13033568791092304</v>
      </c>
      <c r="G17" s="45">
        <v>4.595214270701764</v>
      </c>
      <c r="H17" s="45">
        <v>3.675877089514816</v>
      </c>
    </row>
    <row r="18" spans="1:8" ht="15">
      <c r="A18" s="5">
        <v>16</v>
      </c>
      <c r="B18" s="5">
        <v>16</v>
      </c>
      <c r="C18" s="1" t="s">
        <v>16</v>
      </c>
      <c r="D18" s="23">
        <v>32438252</v>
      </c>
      <c r="E18" s="29">
        <f>SUM('D3'!D18:AE18)+'D3'!AI18</f>
        <v>12958825.434663078</v>
      </c>
      <c r="F18" s="45">
        <f t="shared" si="0"/>
        <v>0.39949210070453484</v>
      </c>
      <c r="G18" s="45">
        <v>6.502451553564924</v>
      </c>
      <c r="H18" s="45">
        <v>5.315932047636873</v>
      </c>
    </row>
    <row r="19" spans="1:8" ht="15">
      <c r="A19" s="5">
        <v>17</v>
      </c>
      <c r="B19" s="5">
        <v>17</v>
      </c>
      <c r="C19" s="1" t="s">
        <v>241</v>
      </c>
      <c r="D19" s="23">
        <v>89198944</v>
      </c>
      <c r="E19" s="29">
        <f>SUM('D3'!D19:AE19)+'D3'!AI19</f>
        <v>115691653.40197934</v>
      </c>
      <c r="F19" s="45">
        <f t="shared" si="0"/>
        <v>1.2970069847685568</v>
      </c>
      <c r="G19" s="45">
        <v>8.617954581416061</v>
      </c>
      <c r="H19" s="45">
        <v>7.2764192949017</v>
      </c>
    </row>
    <row r="20" spans="1:8" ht="15">
      <c r="A20" s="5">
        <v>18</v>
      </c>
      <c r="B20" s="5">
        <v>18</v>
      </c>
      <c r="C20" s="1" t="s">
        <v>242</v>
      </c>
      <c r="D20" s="23">
        <v>15318015</v>
      </c>
      <c r="E20" s="29">
        <f>SUM('D3'!D20:AE20)+'D3'!AI20</f>
        <v>259013800.96209925</v>
      </c>
      <c r="F20" s="45">
        <f t="shared" si="0"/>
        <v>16.909096966029818</v>
      </c>
      <c r="G20" s="45">
        <v>22.419817479473522</v>
      </c>
      <c r="H20" s="45">
        <v>19.680972691978308</v>
      </c>
    </row>
    <row r="21" spans="1:8" ht="15">
      <c r="A21" s="5">
        <v>19</v>
      </c>
      <c r="B21" s="5">
        <v>19</v>
      </c>
      <c r="C21" s="1" t="s">
        <v>243</v>
      </c>
      <c r="D21" s="23">
        <v>6195924</v>
      </c>
      <c r="E21" s="29">
        <f>SUM('D3'!D21:AE21)+'D3'!AI21</f>
        <v>19881157.059130907</v>
      </c>
      <c r="F21" s="45">
        <f t="shared" si="0"/>
        <v>3.208747728205011</v>
      </c>
      <c r="G21" s="45">
        <v>7.3972169346127306</v>
      </c>
      <c r="H21" s="45">
        <v>6.767907883690112</v>
      </c>
    </row>
    <row r="22" spans="1:8" ht="15">
      <c r="A22" s="5">
        <v>20</v>
      </c>
      <c r="B22" s="5">
        <v>20</v>
      </c>
      <c r="C22" s="1" t="s">
        <v>225</v>
      </c>
      <c r="D22" s="23">
        <v>82414379</v>
      </c>
      <c r="E22" s="29">
        <f>SUM('D3'!D22:AE22)+'D3'!AI22</f>
        <v>13143454.858135067</v>
      </c>
      <c r="F22" s="45">
        <f t="shared" si="0"/>
        <v>0.1594801176398486</v>
      </c>
      <c r="G22" s="45">
        <v>4.238020008786484</v>
      </c>
      <c r="H22" s="45">
        <v>3.7674931596766386</v>
      </c>
    </row>
    <row r="23" spans="1:8" ht="15">
      <c r="A23" s="5">
        <v>21</v>
      </c>
      <c r="B23" s="5">
        <v>21</v>
      </c>
      <c r="C23" s="1" t="s">
        <v>226</v>
      </c>
      <c r="D23" s="23">
        <v>31251543</v>
      </c>
      <c r="E23" s="29">
        <f>SUM('D3'!D23:AE23)+'D3'!AI23</f>
        <v>656159.1535489014</v>
      </c>
      <c r="F23" s="45">
        <f t="shared" si="0"/>
        <v>0.020996056212293307</v>
      </c>
      <c r="G23" s="45">
        <v>1.8581304654976163</v>
      </c>
      <c r="H23" s="45">
        <v>1.597246208887256</v>
      </c>
    </row>
    <row r="24" spans="1:8" ht="15">
      <c r="A24" s="5">
        <v>22</v>
      </c>
      <c r="B24" s="5">
        <v>22</v>
      </c>
      <c r="C24" s="1" t="s">
        <v>244</v>
      </c>
      <c r="D24" s="23">
        <v>50116120</v>
      </c>
      <c r="E24" s="29">
        <f>SUM('D3'!D24:AE24)+'D3'!AI24</f>
        <v>3926991.401018203</v>
      </c>
      <c r="F24" s="45">
        <f t="shared" si="0"/>
        <v>0.07835784975010442</v>
      </c>
      <c r="G24" s="45">
        <v>1.0394778038562027</v>
      </c>
      <c r="H24" s="45">
        <v>0.8628359411907772</v>
      </c>
    </row>
    <row r="25" spans="1:8" ht="15">
      <c r="A25" s="5">
        <v>23</v>
      </c>
      <c r="B25" s="5">
        <v>23</v>
      </c>
      <c r="C25" s="1" t="s">
        <v>245</v>
      </c>
      <c r="D25" s="23">
        <v>42580361</v>
      </c>
      <c r="E25" s="29">
        <f>SUM('D3'!D25:AE25)+'D3'!AI25</f>
        <v>2018368955.0667186</v>
      </c>
      <c r="F25" s="45">
        <f t="shared" si="0"/>
        <v>47.40140542882477</v>
      </c>
      <c r="G25" s="45">
        <v>56.25982255708091</v>
      </c>
      <c r="H25" s="45">
        <v>54.72746899371152</v>
      </c>
    </row>
    <row r="26" spans="1:8" ht="15">
      <c r="A26" s="5">
        <v>24</v>
      </c>
      <c r="B26" s="5">
        <v>24</v>
      </c>
      <c r="C26" s="1" t="s">
        <v>246</v>
      </c>
      <c r="D26" s="23">
        <v>10974636</v>
      </c>
      <c r="E26" s="29">
        <f>SUM('D3'!D26:AE26)+'D3'!AI26</f>
        <v>3220911.6527541406</v>
      </c>
      <c r="F26" s="45">
        <f t="shared" si="0"/>
        <v>0.29348687762893827</v>
      </c>
      <c r="G26" s="45">
        <v>2.725752964703667</v>
      </c>
      <c r="H26" s="45">
        <v>2.3957739465336005</v>
      </c>
    </row>
    <row r="27" spans="1:8" ht="15">
      <c r="A27" s="5">
        <v>25</v>
      </c>
      <c r="B27" s="5">
        <v>25</v>
      </c>
      <c r="C27" s="1" t="s">
        <v>227</v>
      </c>
      <c r="D27" s="23">
        <v>20409493</v>
      </c>
      <c r="E27" s="29">
        <f>SUM('D3'!D27:AE27)+'D3'!AI27</f>
        <v>20896072.283899363</v>
      </c>
      <c r="F27" s="45">
        <f t="shared" si="0"/>
        <v>1.0238408315140097</v>
      </c>
      <c r="G27" s="45">
        <v>4.593078650714715</v>
      </c>
      <c r="H27" s="45">
        <v>4.1006177963172625</v>
      </c>
    </row>
    <row r="28" spans="1:8" ht="15">
      <c r="A28" s="5">
        <v>26</v>
      </c>
      <c r="B28" s="5">
        <v>26</v>
      </c>
      <c r="C28" s="1" t="s">
        <v>247</v>
      </c>
      <c r="D28" s="23">
        <v>28727076</v>
      </c>
      <c r="E28" s="29">
        <f>SUM('D3'!D28:AE28)+'D3'!AI28</f>
        <v>21613031.995953713</v>
      </c>
      <c r="F28" s="45">
        <f t="shared" si="0"/>
        <v>0.7523575318265497</v>
      </c>
      <c r="G28" s="45">
        <v>3.3025690715160234</v>
      </c>
      <c r="H28" s="45">
        <v>2.8640736756564547</v>
      </c>
    </row>
    <row r="29" spans="1:8" ht="15">
      <c r="A29" s="5">
        <v>27</v>
      </c>
      <c r="B29" s="5">
        <v>27</v>
      </c>
      <c r="C29" s="1" t="s">
        <v>248</v>
      </c>
      <c r="D29" s="23">
        <v>26641302</v>
      </c>
      <c r="E29" s="29">
        <f>SUM('D3'!D29:AE29)+'D3'!AI29</f>
        <v>15162341.904319827</v>
      </c>
      <c r="F29" s="45">
        <f t="shared" si="0"/>
        <v>0.5691291628434612</v>
      </c>
      <c r="G29" s="45">
        <v>5.178692567640361</v>
      </c>
      <c r="H29" s="45">
        <v>4.299250537223421</v>
      </c>
    </row>
    <row r="30" spans="1:8" ht="15">
      <c r="A30" s="5">
        <v>28</v>
      </c>
      <c r="B30" s="5">
        <v>28</v>
      </c>
      <c r="C30" s="1" t="s">
        <v>221</v>
      </c>
      <c r="D30" s="23">
        <v>4017739</v>
      </c>
      <c r="E30" s="29">
        <f>SUM('D3'!D30:AE30)+'D3'!AI30</f>
        <v>1464972.8085195287</v>
      </c>
      <c r="F30" s="45">
        <f t="shared" si="0"/>
        <v>0.3646261761950014</v>
      </c>
      <c r="G30" s="45">
        <v>3.624353927939338</v>
      </c>
      <c r="H30" s="45">
        <v>3.0604790461618827</v>
      </c>
    </row>
    <row r="31" spans="1:8" ht="15">
      <c r="A31" s="5">
        <v>29</v>
      </c>
      <c r="B31" s="5">
        <v>29</v>
      </c>
      <c r="C31" s="1" t="s">
        <v>249</v>
      </c>
      <c r="D31" s="23">
        <v>52503701</v>
      </c>
      <c r="E31" s="29">
        <f>SUM('D3'!D31:AE31)+'D3'!AI31</f>
        <v>11174976.767560937</v>
      </c>
      <c r="F31" s="45">
        <f t="shared" si="0"/>
        <v>0.21284169600845732</v>
      </c>
      <c r="G31" s="45">
        <v>3.0626943061800707</v>
      </c>
      <c r="H31" s="45">
        <v>2.574173491315944</v>
      </c>
    </row>
    <row r="32" spans="1:8" ht="15">
      <c r="A32" s="5">
        <v>30</v>
      </c>
      <c r="B32" s="5">
        <v>30</v>
      </c>
      <c r="C32" s="1" t="s">
        <v>250</v>
      </c>
      <c r="D32" s="23">
        <v>48183782</v>
      </c>
      <c r="E32" s="29">
        <f>SUM('D3'!D32:AE32)+'D3'!AI32</f>
        <v>25272603.746920846</v>
      </c>
      <c r="F32" s="45">
        <f t="shared" si="0"/>
        <v>0.5245043601376257</v>
      </c>
      <c r="G32" s="45">
        <v>5.203336691301051</v>
      </c>
      <c r="H32" s="45">
        <v>4.376829267147315</v>
      </c>
    </row>
    <row r="33" spans="1:8" ht="15">
      <c r="A33" s="5">
        <v>31</v>
      </c>
      <c r="B33" s="5">
        <v>31</v>
      </c>
      <c r="C33" s="1" t="s">
        <v>18</v>
      </c>
      <c r="D33" s="23">
        <v>1914575</v>
      </c>
      <c r="E33" s="29">
        <f>SUM('D3'!D33:AE33)+'D3'!AI33</f>
        <v>0</v>
      </c>
      <c r="F33" s="45">
        <f t="shared" si="0"/>
        <v>0</v>
      </c>
      <c r="G33" s="45">
        <v>10.46274269356965</v>
      </c>
      <c r="H33" s="45">
        <v>8.52793623275964</v>
      </c>
    </row>
    <row r="34" spans="1:8" ht="15">
      <c r="A34" s="5">
        <v>32</v>
      </c>
      <c r="B34" s="5">
        <v>32</v>
      </c>
      <c r="C34" s="1" t="s">
        <v>19</v>
      </c>
      <c r="D34" s="23">
        <v>5812885</v>
      </c>
      <c r="E34" s="29">
        <f>SUM('D3'!D34:AE34)+'D3'!AI34</f>
        <v>32542492.912132002</v>
      </c>
      <c r="F34" s="45">
        <f t="shared" si="0"/>
        <v>5.598337643378804</v>
      </c>
      <c r="G34" s="45">
        <v>11.361872375435077</v>
      </c>
      <c r="H34" s="45">
        <v>10.245155420482824</v>
      </c>
    </row>
    <row r="35" spans="1:8" ht="15">
      <c r="A35" s="7">
        <v>33</v>
      </c>
      <c r="B35" s="7"/>
      <c r="C35" s="8" t="s">
        <v>20</v>
      </c>
      <c r="D35" s="7">
        <v>872575387</v>
      </c>
      <c r="E35" s="9">
        <f>SUM('D3'!D35:AE35)+'D3'!AI35</f>
        <v>3304665315.103706</v>
      </c>
      <c r="F35" s="46"/>
      <c r="G35" s="46"/>
      <c r="H35" s="46"/>
    </row>
    <row r="36" spans="4:8" ht="15">
      <c r="D36" s="23"/>
      <c r="E36" s="29"/>
      <c r="F36" s="48"/>
      <c r="G36" s="48"/>
      <c r="H36" s="48"/>
    </row>
    <row r="37" spans="1:8" ht="15">
      <c r="A37" s="5">
        <v>34</v>
      </c>
      <c r="C37" s="1" t="s">
        <v>44</v>
      </c>
      <c r="D37" s="13"/>
      <c r="E37" s="31">
        <f>SUM('D3'!D37:AE37)+'D3'!AI37</f>
        <v>68393618.91792284</v>
      </c>
      <c r="F37" s="53"/>
      <c r="G37" s="53"/>
      <c r="H37" s="53"/>
    </row>
    <row r="38" spans="1:5" ht="15">
      <c r="A38" s="7"/>
      <c r="B38" s="7"/>
      <c r="C38" s="8" t="s">
        <v>1</v>
      </c>
      <c r="D38" s="23"/>
      <c r="E38" s="29">
        <f>E35+E37</f>
        <v>3373058934.021629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5" bestFit="1" customWidth="1"/>
    <col min="7" max="7" width="21.00390625" style="45" bestFit="1" customWidth="1"/>
    <col min="8" max="8" width="25.50390625" style="45" bestFit="1" customWidth="1"/>
    <col min="9" max="9" width="9.00390625" style="5" customWidth="1"/>
    <col min="10" max="10" width="14.625" style="5" customWidth="1"/>
    <col min="11" max="16384" width="9.00390625" style="5" customWidth="1"/>
  </cols>
  <sheetData>
    <row r="1" spans="1:8" ht="18.75">
      <c r="A1" s="17" t="s">
        <v>180</v>
      </c>
      <c r="B1" s="1" t="s">
        <v>4</v>
      </c>
      <c r="C1" s="1" t="s">
        <v>11</v>
      </c>
      <c r="D1" s="1" t="s">
        <v>9</v>
      </c>
      <c r="E1" s="1" t="s">
        <v>185</v>
      </c>
      <c r="F1" s="44" t="s">
        <v>186</v>
      </c>
      <c r="G1" s="45" t="s">
        <v>181</v>
      </c>
      <c r="H1" s="45" t="s">
        <v>182</v>
      </c>
    </row>
    <row r="2" spans="1:10" ht="16.5">
      <c r="A2" s="1" t="s">
        <v>3</v>
      </c>
      <c r="B2" s="1" t="s">
        <v>5</v>
      </c>
      <c r="C2" s="22" t="s">
        <v>156</v>
      </c>
      <c r="D2" s="1" t="s">
        <v>10</v>
      </c>
      <c r="E2" s="5" t="s">
        <v>184</v>
      </c>
      <c r="F2" s="45" t="s">
        <v>183</v>
      </c>
      <c r="G2" s="45" t="s">
        <v>183</v>
      </c>
      <c r="H2" s="45" t="s">
        <v>183</v>
      </c>
      <c r="J2" s="18"/>
    </row>
    <row r="3" spans="1:8" ht="15">
      <c r="A3" s="7">
        <v>1</v>
      </c>
      <c r="B3" s="7">
        <v>1</v>
      </c>
      <c r="C3" s="8" t="s">
        <v>228</v>
      </c>
      <c r="D3" s="7">
        <v>17795322</v>
      </c>
      <c r="E3" s="9">
        <f>SUM('D4'!D3:AE3)+'D4'!AJ3</f>
        <v>137119828.85314047</v>
      </c>
      <c r="F3" s="46">
        <f aca="true" t="shared" si="0" ref="F3:F34">E3/D3</f>
        <v>7.705386216284284</v>
      </c>
      <c r="G3" s="46">
        <v>11.760623473841612</v>
      </c>
      <c r="H3" s="46">
        <v>11.038380449687228</v>
      </c>
    </row>
    <row r="4" spans="1:8" ht="15">
      <c r="A4" s="5">
        <v>2</v>
      </c>
      <c r="B4" s="5">
        <v>2</v>
      </c>
      <c r="C4" s="1" t="s">
        <v>229</v>
      </c>
      <c r="D4" s="23">
        <v>2156352</v>
      </c>
      <c r="E4" s="29">
        <f>SUM('D4'!D4:AE4)+'D4'!AJ4</f>
        <v>1557438.9769542345</v>
      </c>
      <c r="F4" s="45">
        <f t="shared" si="0"/>
        <v>0.7222563741700031</v>
      </c>
      <c r="G4" s="45">
        <v>8.704281478651703</v>
      </c>
      <c r="H4" s="45">
        <v>7.911941805869665</v>
      </c>
    </row>
    <row r="5" spans="1:8" ht="15">
      <c r="A5" s="5">
        <v>3</v>
      </c>
      <c r="B5" s="5">
        <v>3</v>
      </c>
      <c r="C5" s="1" t="s">
        <v>223</v>
      </c>
      <c r="D5" s="23">
        <v>38940584</v>
      </c>
      <c r="E5" s="29">
        <f>SUM('D4'!D5:AE5)+'D4'!AJ5</f>
        <v>52369747.01905751</v>
      </c>
      <c r="F5" s="45">
        <f t="shared" si="0"/>
        <v>1.3448629075274658</v>
      </c>
      <c r="G5" s="45">
        <v>7.4548930640023245</v>
      </c>
      <c r="H5" s="45">
        <v>6.34568587893064</v>
      </c>
    </row>
    <row r="6" spans="1:8" ht="15">
      <c r="A6" s="5">
        <v>4</v>
      </c>
      <c r="B6" s="5">
        <v>4</v>
      </c>
      <c r="C6" s="1" t="s">
        <v>230</v>
      </c>
      <c r="D6" s="23">
        <v>14333679</v>
      </c>
      <c r="E6" s="29">
        <f>SUM('D4'!D6:AE6)+'D4'!AJ6</f>
        <v>19360453.016363394</v>
      </c>
      <c r="F6" s="45">
        <f t="shared" si="0"/>
        <v>1.3506967064326887</v>
      </c>
      <c r="G6" s="45">
        <v>5.394706724413679</v>
      </c>
      <c r="H6" s="45">
        <v>4.589434186199472</v>
      </c>
    </row>
    <row r="7" spans="1:8" ht="15">
      <c r="A7" s="5">
        <v>5</v>
      </c>
      <c r="B7" s="5">
        <v>5</v>
      </c>
      <c r="C7" s="1" t="s">
        <v>231</v>
      </c>
      <c r="D7" s="23">
        <v>19062719</v>
      </c>
      <c r="E7" s="29">
        <f>SUM('D4'!D7:AE7)+'D4'!AJ7</f>
        <v>47663919.33501643</v>
      </c>
      <c r="F7" s="45">
        <f t="shared" si="0"/>
        <v>2.5003736001677637</v>
      </c>
      <c r="G7" s="45">
        <v>7.9657342737382475</v>
      </c>
      <c r="H7" s="45">
        <v>7.0639632795238665</v>
      </c>
    </row>
    <row r="8" spans="1:8" ht="15">
      <c r="A8" s="5">
        <v>6</v>
      </c>
      <c r="B8" s="5">
        <v>6</v>
      </c>
      <c r="C8" s="1" t="s">
        <v>232</v>
      </c>
      <c r="D8" s="23">
        <v>26348493</v>
      </c>
      <c r="E8" s="29">
        <f>SUM('D4'!D8:AE8)+'D4'!AJ8</f>
        <v>70398982.71234886</v>
      </c>
      <c r="F8" s="45">
        <f t="shared" si="0"/>
        <v>2.6718409554713003</v>
      </c>
      <c r="G8" s="45">
        <v>7.6414202104232505</v>
      </c>
      <c r="H8" s="45">
        <v>6.67329269395827</v>
      </c>
    </row>
    <row r="9" spans="1:8" ht="15">
      <c r="A9" s="5">
        <v>7</v>
      </c>
      <c r="B9" s="5">
        <v>7</v>
      </c>
      <c r="C9" s="1" t="s">
        <v>233</v>
      </c>
      <c r="D9" s="23">
        <v>11087614</v>
      </c>
      <c r="E9" s="29">
        <f>SUM('D4'!D9:AE9)+'D4'!AJ9</f>
        <v>32975540.145354066</v>
      </c>
      <c r="F9" s="45">
        <f>E9/D9</f>
        <v>2.9740880360151487</v>
      </c>
      <c r="G9" s="45">
        <v>8.523249551839536</v>
      </c>
      <c r="H9" s="45">
        <v>4.85579626554338</v>
      </c>
    </row>
    <row r="10" spans="1:8" ht="15">
      <c r="A10" s="5">
        <v>8</v>
      </c>
      <c r="B10" s="5">
        <v>8</v>
      </c>
      <c r="C10" s="1" t="s">
        <v>234</v>
      </c>
      <c r="D10" s="23">
        <v>10193580</v>
      </c>
      <c r="E10" s="29">
        <f>SUM('D4'!D10:AE10)+'D4'!AJ10</f>
        <v>33265303.62876261</v>
      </c>
      <c r="F10" s="45">
        <f t="shared" si="0"/>
        <v>3.263358273419408</v>
      </c>
      <c r="G10" s="45">
        <v>8.669508043312035</v>
      </c>
      <c r="H10" s="45">
        <v>7.298748721113579</v>
      </c>
    </row>
    <row r="11" spans="1:8" ht="15">
      <c r="A11" s="5">
        <v>9</v>
      </c>
      <c r="B11" s="5">
        <v>9</v>
      </c>
      <c r="C11" s="1" t="s">
        <v>235</v>
      </c>
      <c r="D11" s="23">
        <v>26886397</v>
      </c>
      <c r="E11" s="29">
        <f>SUM('D4'!D11:AE11)+'D4'!AJ11</f>
        <v>63035445.63882432</v>
      </c>
      <c r="F11" s="45">
        <f t="shared" si="0"/>
        <v>2.344510706987787</v>
      </c>
      <c r="G11" s="45">
        <v>9.45471524938518</v>
      </c>
      <c r="H11" s="45">
        <v>8.125728332706359</v>
      </c>
    </row>
    <row r="12" spans="1:8" ht="15">
      <c r="A12" s="5">
        <v>10</v>
      </c>
      <c r="B12" s="5">
        <v>10</v>
      </c>
      <c r="C12" s="1" t="s">
        <v>236</v>
      </c>
      <c r="D12" s="23">
        <v>7770585</v>
      </c>
      <c r="E12" s="29">
        <f>SUM('D4'!D12:AE12)+'D4'!AJ12</f>
        <v>16718935.861715257</v>
      </c>
      <c r="F12" s="45">
        <f t="shared" si="0"/>
        <v>2.1515672065507627</v>
      </c>
      <c r="G12" s="45">
        <v>7.7684484243159675</v>
      </c>
      <c r="H12" s="45">
        <v>5.482092640388957</v>
      </c>
    </row>
    <row r="13" spans="1:8" ht="15">
      <c r="A13" s="5">
        <v>11</v>
      </c>
      <c r="B13" s="5">
        <v>11</v>
      </c>
      <c r="C13" s="1" t="s">
        <v>237</v>
      </c>
      <c r="D13" s="23">
        <v>16748016</v>
      </c>
      <c r="E13" s="29">
        <f>SUM('D4'!D13:AE13)+'D4'!AJ13</f>
        <v>3194420.6916833264</v>
      </c>
      <c r="F13" s="45">
        <f t="shared" si="0"/>
        <v>0.19073427513344424</v>
      </c>
      <c r="G13" s="45">
        <v>4.671954688722571</v>
      </c>
      <c r="H13" s="45">
        <v>3.8513320287692037</v>
      </c>
    </row>
    <row r="14" spans="1:8" ht="15">
      <c r="A14" s="5">
        <v>12</v>
      </c>
      <c r="B14" s="5">
        <v>12</v>
      </c>
      <c r="C14" s="1" t="s">
        <v>238</v>
      </c>
      <c r="D14" s="23">
        <v>31839021</v>
      </c>
      <c r="E14" s="29">
        <f>SUM('D4'!D14:AE14)+'D4'!AJ14</f>
        <v>4071369.1012489107</v>
      </c>
      <c r="F14" s="45">
        <f t="shared" si="0"/>
        <v>0.12787356436772696</v>
      </c>
      <c r="G14" s="45">
        <v>3.3296881406343233</v>
      </c>
      <c r="H14" s="45">
        <v>2.7556299381912135</v>
      </c>
    </row>
    <row r="15" spans="1:8" ht="15">
      <c r="A15" s="5">
        <v>13</v>
      </c>
      <c r="B15" s="5">
        <v>13</v>
      </c>
      <c r="C15" s="1" t="s">
        <v>239</v>
      </c>
      <c r="D15" s="23">
        <v>50826489</v>
      </c>
      <c r="E15" s="29">
        <f>SUM('D4'!D15:AE15)+'D4'!AJ15</f>
        <v>4497070.6681982055</v>
      </c>
      <c r="F15" s="45">
        <f t="shared" si="0"/>
        <v>0.0884788769926289</v>
      </c>
      <c r="G15" s="45">
        <v>3.05249081495049</v>
      </c>
      <c r="H15" s="45">
        <v>2.432790275708734</v>
      </c>
    </row>
    <row r="16" spans="1:8" ht="15">
      <c r="A16" s="5">
        <v>14</v>
      </c>
      <c r="B16" s="5">
        <v>14</v>
      </c>
      <c r="C16" s="1" t="s">
        <v>240</v>
      </c>
      <c r="D16" s="23">
        <v>45195850</v>
      </c>
      <c r="E16" s="29">
        <f>SUM('D4'!D16:AE16)+'D4'!AJ16</f>
        <v>7155639.222000504</v>
      </c>
      <c r="F16" s="45">
        <f t="shared" si="0"/>
        <v>0.15832513874615708</v>
      </c>
      <c r="G16" s="45">
        <v>3.6820543180732845</v>
      </c>
      <c r="H16" s="45">
        <v>2.9571260481414687</v>
      </c>
    </row>
    <row r="17" spans="1:8" ht="15">
      <c r="A17" s="5">
        <v>15</v>
      </c>
      <c r="B17" s="5">
        <v>15</v>
      </c>
      <c r="C17" s="1" t="s">
        <v>224</v>
      </c>
      <c r="D17" s="23">
        <v>4691959</v>
      </c>
      <c r="E17" s="29">
        <f>SUM('D4'!D17:AE17)+'D4'!AJ17</f>
        <v>424742.957351135</v>
      </c>
      <c r="F17" s="45">
        <f t="shared" si="0"/>
        <v>0.09052571801056551</v>
      </c>
      <c r="G17" s="45">
        <v>2.639890199315322</v>
      </c>
      <c r="H17" s="45">
        <v>2.1216163653788374</v>
      </c>
    </row>
    <row r="18" spans="1:8" ht="15">
      <c r="A18" s="5">
        <v>16</v>
      </c>
      <c r="B18" s="5">
        <v>16</v>
      </c>
      <c r="C18" s="1" t="s">
        <v>16</v>
      </c>
      <c r="D18" s="23">
        <v>32438252</v>
      </c>
      <c r="E18" s="29">
        <f>SUM('D4'!D18:AE18)+'D4'!AJ18</f>
        <v>16555045.45583485</v>
      </c>
      <c r="F18" s="45">
        <f t="shared" si="0"/>
        <v>0.5103556583700888</v>
      </c>
      <c r="G18" s="45">
        <v>4.411279546825742</v>
      </c>
      <c r="H18" s="45">
        <v>3.715251289414537</v>
      </c>
    </row>
    <row r="19" spans="1:8" ht="15">
      <c r="A19" s="5">
        <v>17</v>
      </c>
      <c r="B19" s="5">
        <v>17</v>
      </c>
      <c r="C19" s="1" t="s">
        <v>241</v>
      </c>
      <c r="D19" s="23">
        <v>89198944</v>
      </c>
      <c r="E19" s="29">
        <f>SUM('D4'!D19:AE19)+'D4'!AJ19</f>
        <v>11328043.628345726</v>
      </c>
      <c r="F19" s="45">
        <f t="shared" si="0"/>
        <v>0.12699750827034148</v>
      </c>
      <c r="G19" s="45">
        <v>3.9123426337642733</v>
      </c>
      <c r="H19" s="45">
        <v>3.2156111133757057</v>
      </c>
    </row>
    <row r="20" spans="1:8" ht="15">
      <c r="A20" s="5">
        <v>18</v>
      </c>
      <c r="B20" s="5">
        <v>18</v>
      </c>
      <c r="C20" s="1" t="s">
        <v>242</v>
      </c>
      <c r="D20" s="23">
        <v>15318015</v>
      </c>
      <c r="E20" s="29">
        <f>SUM('D4'!D20:AE20)+'D4'!AJ20</f>
        <v>250409673.45514163</v>
      </c>
      <c r="F20" s="45">
        <f t="shared" si="0"/>
        <v>16.34739706516423</v>
      </c>
      <c r="G20" s="45">
        <v>19.113336833806436</v>
      </c>
      <c r="H20" s="45">
        <v>17.816092201885674</v>
      </c>
    </row>
    <row r="21" spans="1:8" ht="15">
      <c r="A21" s="5">
        <v>19</v>
      </c>
      <c r="B21" s="5">
        <v>19</v>
      </c>
      <c r="C21" s="1" t="s">
        <v>243</v>
      </c>
      <c r="D21" s="23">
        <v>6195924</v>
      </c>
      <c r="E21" s="29">
        <f>SUM('D4'!D21:AE21)+'D4'!AJ21</f>
        <v>15297500.922264671</v>
      </c>
      <c r="F21" s="45">
        <f t="shared" si="0"/>
        <v>2.468962001836154</v>
      </c>
      <c r="G21" s="45">
        <v>5.101639902736537</v>
      </c>
      <c r="H21" s="45">
        <v>4.777156503993065</v>
      </c>
    </row>
    <row r="22" spans="1:8" ht="15">
      <c r="A22" s="5">
        <v>20</v>
      </c>
      <c r="B22" s="5">
        <v>20</v>
      </c>
      <c r="C22" s="1" t="s">
        <v>225</v>
      </c>
      <c r="D22" s="23">
        <v>82414379</v>
      </c>
      <c r="E22" s="29">
        <f>SUM('D4'!D22:AE22)+'D4'!AJ22</f>
        <v>30045085.30212749</v>
      </c>
      <c r="F22" s="45">
        <f t="shared" si="0"/>
        <v>0.36456120481266374</v>
      </c>
      <c r="G22" s="45">
        <v>2.527790859844269</v>
      </c>
      <c r="H22" s="45">
        <v>2.2831606955783625</v>
      </c>
    </row>
    <row r="23" spans="1:8" ht="15">
      <c r="A23" s="5">
        <v>21</v>
      </c>
      <c r="B23" s="5">
        <v>21</v>
      </c>
      <c r="C23" s="1" t="s">
        <v>226</v>
      </c>
      <c r="D23" s="23">
        <v>31251543</v>
      </c>
      <c r="E23" s="29">
        <f>SUM('D4'!D23:AE23)+'D4'!AJ23</f>
        <v>148859.2719655467</v>
      </c>
      <c r="F23" s="45">
        <f t="shared" si="0"/>
        <v>0.0047632615120970735</v>
      </c>
      <c r="G23" s="45">
        <v>1.015721862843069</v>
      </c>
      <c r="H23" s="45">
        <v>0.8738050569621756</v>
      </c>
    </row>
    <row r="24" spans="1:8" ht="15">
      <c r="A24" s="5">
        <v>22</v>
      </c>
      <c r="B24" s="5">
        <v>22</v>
      </c>
      <c r="C24" s="1" t="s">
        <v>244</v>
      </c>
      <c r="D24" s="23">
        <v>50116120</v>
      </c>
      <c r="E24" s="29">
        <f>SUM('D4'!D24:AE24)+'D4'!AJ24</f>
        <v>2833524.1922640256</v>
      </c>
      <c r="F24" s="45">
        <f t="shared" si="0"/>
        <v>0.05653917726001186</v>
      </c>
      <c r="G24" s="45">
        <v>0.5615546165782793</v>
      </c>
      <c r="H24" s="45">
        <v>0.46909863820503384</v>
      </c>
    </row>
    <row r="25" spans="1:8" ht="15">
      <c r="A25" s="5">
        <v>23</v>
      </c>
      <c r="B25" s="5">
        <v>23</v>
      </c>
      <c r="C25" s="1" t="s">
        <v>245</v>
      </c>
      <c r="D25" s="23">
        <v>42580361</v>
      </c>
      <c r="E25" s="29">
        <f>SUM('D4'!D25:AE25)+'D4'!AJ25</f>
        <v>965379246.5369872</v>
      </c>
      <c r="F25" s="45">
        <f t="shared" si="0"/>
        <v>22.671936636163963</v>
      </c>
      <c r="G25" s="45">
        <v>27.269589970733513</v>
      </c>
      <c r="H25" s="45">
        <v>26.50638558355957</v>
      </c>
    </row>
    <row r="26" spans="1:8" ht="15">
      <c r="A26" s="5">
        <v>24</v>
      </c>
      <c r="B26" s="5">
        <v>24</v>
      </c>
      <c r="C26" s="1" t="s">
        <v>246</v>
      </c>
      <c r="D26" s="23">
        <v>10974636</v>
      </c>
      <c r="E26" s="29">
        <f>SUM('D4'!D26:AE26)+'D4'!AJ26</f>
        <v>1221664.9346284647</v>
      </c>
      <c r="F26" s="45">
        <f t="shared" si="0"/>
        <v>0.11131712565487044</v>
      </c>
      <c r="G26" s="45">
        <v>1.4759708727816265</v>
      </c>
      <c r="H26" s="45">
        <v>1.3004262400837152</v>
      </c>
    </row>
    <row r="27" spans="1:8" ht="15">
      <c r="A27" s="5">
        <v>25</v>
      </c>
      <c r="B27" s="5">
        <v>25</v>
      </c>
      <c r="C27" s="1" t="s">
        <v>227</v>
      </c>
      <c r="D27" s="23">
        <v>20409493</v>
      </c>
      <c r="E27" s="29">
        <f>SUM('D4'!D27:AE27)+'D4'!AJ27</f>
        <v>10742662.45125753</v>
      </c>
      <c r="F27" s="45">
        <f t="shared" si="0"/>
        <v>0.5263561643230202</v>
      </c>
      <c r="G27" s="45">
        <v>2.516475864236566</v>
      </c>
      <c r="H27" s="45">
        <v>2.2543836441834477</v>
      </c>
    </row>
    <row r="28" spans="1:8" ht="15">
      <c r="A28" s="5">
        <v>26</v>
      </c>
      <c r="B28" s="5">
        <v>26</v>
      </c>
      <c r="C28" s="1" t="s">
        <v>247</v>
      </c>
      <c r="D28" s="23">
        <v>28727076</v>
      </c>
      <c r="E28" s="29">
        <f>SUM('D4'!D28:AE28)+'D4'!AJ28</f>
        <v>12348649.755020017</v>
      </c>
      <c r="F28" s="45">
        <f t="shared" si="0"/>
        <v>0.42986100482416023</v>
      </c>
      <c r="G28" s="45">
        <v>1.9767021525890454</v>
      </c>
      <c r="H28" s="45">
        <v>1.7391126229638902</v>
      </c>
    </row>
    <row r="29" spans="1:8" ht="15">
      <c r="A29" s="5">
        <v>27</v>
      </c>
      <c r="B29" s="5">
        <v>27</v>
      </c>
      <c r="C29" s="1" t="s">
        <v>248</v>
      </c>
      <c r="D29" s="23">
        <v>26641302</v>
      </c>
      <c r="E29" s="29">
        <f>SUM('D4'!D29:AE29)+'D4'!AJ29</f>
        <v>12712968.344579283</v>
      </c>
      <c r="F29" s="45">
        <f t="shared" si="0"/>
        <v>0.4771902043143118</v>
      </c>
      <c r="G29" s="45">
        <v>3.5382030340447646</v>
      </c>
      <c r="H29" s="45">
        <v>3.0242199461926838</v>
      </c>
    </row>
    <row r="30" spans="1:8" ht="15">
      <c r="A30" s="5">
        <v>28</v>
      </c>
      <c r="B30" s="5">
        <v>28</v>
      </c>
      <c r="C30" s="1" t="s">
        <v>221</v>
      </c>
      <c r="D30" s="23">
        <v>4017739</v>
      </c>
      <c r="E30" s="29">
        <f>SUM('D4'!D30:AE30)+'D4'!AJ30</f>
        <v>1181910.6262836677</v>
      </c>
      <c r="F30" s="45">
        <f t="shared" si="0"/>
        <v>0.2941730725374813</v>
      </c>
      <c r="G30" s="45">
        <v>2.17621912928766</v>
      </c>
      <c r="H30" s="45">
        <v>1.8588964633065428</v>
      </c>
    </row>
    <row r="31" spans="1:8" ht="15">
      <c r="A31" s="5">
        <v>29</v>
      </c>
      <c r="B31" s="5">
        <v>29</v>
      </c>
      <c r="C31" s="1" t="s">
        <v>249</v>
      </c>
      <c r="D31" s="23">
        <v>52503701</v>
      </c>
      <c r="E31" s="29">
        <f>SUM('D4'!D31:AE31)+'D4'!AJ31</f>
        <v>4298305.908180518</v>
      </c>
      <c r="F31" s="45">
        <f t="shared" si="0"/>
        <v>0.08186672227507387</v>
      </c>
      <c r="G31" s="45">
        <v>1.7247802293810532</v>
      </c>
      <c r="H31" s="45">
        <v>1.4531726245473153</v>
      </c>
    </row>
    <row r="32" spans="1:8" ht="15">
      <c r="A32" s="5">
        <v>30</v>
      </c>
      <c r="B32" s="5">
        <v>30</v>
      </c>
      <c r="C32" s="1" t="s">
        <v>250</v>
      </c>
      <c r="D32" s="23">
        <v>48183782</v>
      </c>
      <c r="E32" s="29">
        <f>SUM('D4'!D32:AE32)+'D4'!AJ32</f>
        <v>10893616.22483716</v>
      </c>
      <c r="F32" s="45">
        <f t="shared" si="0"/>
        <v>0.22608470677617543</v>
      </c>
      <c r="G32" s="45">
        <v>2.9952816361613497</v>
      </c>
      <c r="H32" s="45">
        <v>2.5395200221000778</v>
      </c>
    </row>
    <row r="33" spans="1:8" ht="15">
      <c r="A33" s="5">
        <v>31</v>
      </c>
      <c r="B33" s="5">
        <v>31</v>
      </c>
      <c r="C33" s="1" t="s">
        <v>18</v>
      </c>
      <c r="D33" s="23">
        <v>1914575</v>
      </c>
      <c r="E33" s="29">
        <f>SUM('D4'!D33:AE33)+'D4'!AJ33</f>
        <v>0</v>
      </c>
      <c r="F33" s="45">
        <f t="shared" si="0"/>
        <v>0</v>
      </c>
      <c r="G33" s="45">
        <v>6.944929022698885</v>
      </c>
      <c r="H33" s="45">
        <v>5.7632487629232285</v>
      </c>
    </row>
    <row r="34" spans="1:8" ht="15">
      <c r="A34" s="5">
        <v>32</v>
      </c>
      <c r="B34" s="5">
        <v>32</v>
      </c>
      <c r="C34" s="1" t="s">
        <v>19</v>
      </c>
      <c r="D34" s="23">
        <v>5812885</v>
      </c>
      <c r="E34" s="29">
        <f>SUM('D4'!D34:AE34)+'D4'!AJ34</f>
        <v>13962040.574925376</v>
      </c>
      <c r="F34" s="45">
        <f t="shared" si="0"/>
        <v>2.401912402348468</v>
      </c>
      <c r="G34" s="45">
        <v>5.89058044272317</v>
      </c>
      <c r="H34" s="45">
        <v>5.26909469347018</v>
      </c>
    </row>
    <row r="35" spans="1:8" ht="15">
      <c r="A35" s="7">
        <v>33</v>
      </c>
      <c r="B35" s="7"/>
      <c r="C35" s="8" t="s">
        <v>20</v>
      </c>
      <c r="D35" s="7">
        <v>872575387</v>
      </c>
      <c r="E35" s="9">
        <f>SUM('D4'!D35:AE35)+'D4'!AJ35</f>
        <v>1853167635.4126623</v>
      </c>
      <c r="F35" s="46"/>
      <c r="G35" s="46"/>
      <c r="H35" s="46"/>
    </row>
    <row r="36" spans="4:8" ht="15">
      <c r="D36" s="23"/>
      <c r="E36" s="29"/>
      <c r="F36" s="48"/>
      <c r="G36" s="48"/>
      <c r="H36" s="48"/>
    </row>
    <row r="37" spans="1:8" ht="15">
      <c r="A37" s="5">
        <v>34</v>
      </c>
      <c r="C37" s="1" t="s">
        <v>44</v>
      </c>
      <c r="D37" s="13"/>
      <c r="E37" s="31">
        <f>SUM('D4'!D37:AE37)+'D4'!AJ37</f>
        <v>16390566.413721783</v>
      </c>
      <c r="F37" s="53"/>
      <c r="G37" s="53"/>
      <c r="H37" s="53"/>
    </row>
    <row r="38" spans="1:5" ht="15">
      <c r="A38" s="7"/>
      <c r="B38" s="7"/>
      <c r="C38" s="8" t="s">
        <v>1</v>
      </c>
      <c r="D38" s="23"/>
      <c r="E38" s="29">
        <f>E35+E37</f>
        <v>1869558201.826384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5" bestFit="1" customWidth="1"/>
    <col min="7" max="7" width="21.00390625" style="45" bestFit="1" customWidth="1"/>
    <col min="8" max="8" width="25.50390625" style="45" bestFit="1" customWidth="1"/>
    <col min="9" max="9" width="9.00390625" style="5" customWidth="1"/>
    <col min="10" max="10" width="14.625" style="5" customWidth="1"/>
    <col min="11" max="16384" width="9.00390625" style="5" customWidth="1"/>
  </cols>
  <sheetData>
    <row r="1" spans="1:8" ht="18">
      <c r="A1" s="17" t="s">
        <v>203</v>
      </c>
      <c r="B1" s="1" t="s">
        <v>4</v>
      </c>
      <c r="C1" s="1" t="s">
        <v>11</v>
      </c>
      <c r="D1" s="1" t="s">
        <v>9</v>
      </c>
      <c r="E1" s="1" t="s">
        <v>204</v>
      </c>
      <c r="F1" s="44" t="s">
        <v>205</v>
      </c>
      <c r="G1" s="45" t="s">
        <v>206</v>
      </c>
      <c r="H1" s="45" t="s">
        <v>207</v>
      </c>
    </row>
    <row r="2" spans="1:10" ht="15">
      <c r="A2" s="1" t="s">
        <v>3</v>
      </c>
      <c r="B2" s="1" t="s">
        <v>5</v>
      </c>
      <c r="C2" s="22" t="s">
        <v>156</v>
      </c>
      <c r="D2" s="1" t="s">
        <v>10</v>
      </c>
      <c r="E2" s="5" t="s">
        <v>202</v>
      </c>
      <c r="F2" s="45" t="s">
        <v>208</v>
      </c>
      <c r="G2" s="45" t="s">
        <v>208</v>
      </c>
      <c r="H2" s="45" t="s">
        <v>208</v>
      </c>
      <c r="J2" s="18"/>
    </row>
    <row r="3" spans="1:8" ht="15">
      <c r="A3" s="7">
        <v>1</v>
      </c>
      <c r="B3" s="7">
        <v>1</v>
      </c>
      <c r="C3" s="8" t="s">
        <v>228</v>
      </c>
      <c r="D3" s="7">
        <v>17795322</v>
      </c>
      <c r="E3" s="9">
        <f>SUM('D5'!D3:AE3)+SUM('D5'!AK3:AN3)</f>
        <v>37842682.118250236</v>
      </c>
      <c r="F3" s="46">
        <f aca="true" t="shared" si="0" ref="F3:F34">E3/D3</f>
        <v>2.1265522544773416</v>
      </c>
      <c r="G3" s="46">
        <v>2.874256731537318</v>
      </c>
      <c r="H3" s="46">
        <v>2.7384495785294147</v>
      </c>
    </row>
    <row r="4" spans="1:8" ht="15">
      <c r="A4" s="5">
        <v>2</v>
      </c>
      <c r="B4" s="5">
        <v>2</v>
      </c>
      <c r="C4" s="1" t="s">
        <v>229</v>
      </c>
      <c r="D4" s="23">
        <v>2156352</v>
      </c>
      <c r="E4" s="29">
        <f>SUM('D5'!D4:AE4)+SUM('D5'!AK4:AN4)</f>
        <v>408078.9599593459</v>
      </c>
      <c r="F4" s="45">
        <f t="shared" si="0"/>
        <v>0.18924505830186628</v>
      </c>
      <c r="G4" s="45">
        <v>1.2814967313598091</v>
      </c>
      <c r="H4" s="45">
        <v>1.1692922637690442</v>
      </c>
    </row>
    <row r="5" spans="1:8" ht="15">
      <c r="A5" s="5">
        <v>3</v>
      </c>
      <c r="B5" s="5">
        <v>3</v>
      </c>
      <c r="C5" s="1" t="s">
        <v>223</v>
      </c>
      <c r="D5" s="23">
        <v>38940584</v>
      </c>
      <c r="E5" s="29">
        <f>SUM('D5'!D5:AE5)+SUM('D5'!AK5:AN5)</f>
        <v>3750138.584979821</v>
      </c>
      <c r="F5" s="45">
        <f t="shared" si="0"/>
        <v>0.09630411770352035</v>
      </c>
      <c r="G5" s="45">
        <v>1.3214432475370066</v>
      </c>
      <c r="H5" s="45">
        <v>1.0970975580771214</v>
      </c>
    </row>
    <row r="6" spans="1:8" ht="15">
      <c r="A6" s="5">
        <v>4</v>
      </c>
      <c r="B6" s="5">
        <v>4</v>
      </c>
      <c r="C6" s="1" t="s">
        <v>230</v>
      </c>
      <c r="D6" s="23">
        <v>14333679</v>
      </c>
      <c r="E6" s="29">
        <f>SUM('D5'!D6:AE6)+SUM('D5'!AK6:AN6)</f>
        <v>2036573.390887961</v>
      </c>
      <c r="F6" s="45">
        <f t="shared" si="0"/>
        <v>0.14208308912791762</v>
      </c>
      <c r="G6" s="45">
        <v>0.7198747514571459</v>
      </c>
      <c r="H6" s="45">
        <v>0.6006682754056655</v>
      </c>
    </row>
    <row r="7" spans="1:8" ht="15">
      <c r="A7" s="5">
        <v>5</v>
      </c>
      <c r="B7" s="5">
        <v>5</v>
      </c>
      <c r="C7" s="1" t="s">
        <v>231</v>
      </c>
      <c r="D7" s="23">
        <v>19062719</v>
      </c>
      <c r="E7" s="29">
        <f>SUM('D5'!D7:AE7)+SUM('D5'!AK7:AN7)</f>
        <v>9735006.264464293</v>
      </c>
      <c r="F7" s="45">
        <f t="shared" si="0"/>
        <v>0.510682986223754</v>
      </c>
      <c r="G7" s="45">
        <v>1.4371203430512682</v>
      </c>
      <c r="H7" s="45">
        <v>1.2800483269452343</v>
      </c>
    </row>
    <row r="8" spans="1:8" ht="15">
      <c r="A8" s="5">
        <v>6</v>
      </c>
      <c r="B8" s="5">
        <v>6</v>
      </c>
      <c r="C8" s="1" t="s">
        <v>232</v>
      </c>
      <c r="D8" s="23">
        <v>26348493</v>
      </c>
      <c r="E8" s="29">
        <f>SUM('D5'!D8:AE8)+SUM('D5'!AK8:AN8)</f>
        <v>9708597.122997474</v>
      </c>
      <c r="F8" s="45">
        <f t="shared" si="0"/>
        <v>0.36846878199058575</v>
      </c>
      <c r="G8" s="45">
        <v>1.0529768794162142</v>
      </c>
      <c r="H8" s="45">
        <v>0.9133105975267303</v>
      </c>
    </row>
    <row r="9" spans="1:8" ht="15">
      <c r="A9" s="5">
        <v>7</v>
      </c>
      <c r="B9" s="5">
        <v>7</v>
      </c>
      <c r="C9" s="1" t="s">
        <v>233</v>
      </c>
      <c r="D9" s="23">
        <v>11087614</v>
      </c>
      <c r="E9" s="29">
        <f>SUM('D5'!D9:AE9)+SUM('D5'!AK9:AN9)</f>
        <v>3530127.6738698147</v>
      </c>
      <c r="F9" s="45">
        <f t="shared" si="0"/>
        <v>0.3183847917026887</v>
      </c>
      <c r="G9" s="45">
        <v>1.115155751070243</v>
      </c>
      <c r="H9" s="45">
        <v>0.5772114563444609</v>
      </c>
    </row>
    <row r="10" spans="1:8" ht="15">
      <c r="A10" s="5">
        <v>8</v>
      </c>
      <c r="B10" s="5">
        <v>8</v>
      </c>
      <c r="C10" s="1" t="s">
        <v>234</v>
      </c>
      <c r="D10" s="23">
        <v>10193580</v>
      </c>
      <c r="E10" s="29">
        <f>SUM('D5'!D10:AE10)+SUM('D5'!AK10:AN10)</f>
        <v>8672711.607473446</v>
      </c>
      <c r="F10" s="45">
        <f t="shared" si="0"/>
        <v>0.8508013482479606</v>
      </c>
      <c r="G10" s="45">
        <v>1.6495350989854842</v>
      </c>
      <c r="H10" s="45">
        <v>1.4472174192471259</v>
      </c>
    </row>
    <row r="11" spans="1:8" ht="15">
      <c r="A11" s="5">
        <v>9</v>
      </c>
      <c r="B11" s="5">
        <v>9</v>
      </c>
      <c r="C11" s="1" t="s">
        <v>235</v>
      </c>
      <c r="D11" s="23">
        <v>26886397</v>
      </c>
      <c r="E11" s="29">
        <f>SUM('D5'!D11:AE11)+SUM('D5'!AK11:AN11)</f>
        <v>10224468.718292946</v>
      </c>
      <c r="F11" s="45">
        <f t="shared" si="0"/>
        <v>0.3802840789077445</v>
      </c>
      <c r="G11" s="45">
        <v>1.367773415304071</v>
      </c>
      <c r="H11" s="45">
        <v>1.1767276020975652</v>
      </c>
    </row>
    <row r="12" spans="1:8" ht="15">
      <c r="A12" s="5">
        <v>10</v>
      </c>
      <c r="B12" s="5">
        <v>10</v>
      </c>
      <c r="C12" s="1" t="s">
        <v>236</v>
      </c>
      <c r="D12" s="23">
        <v>7770585</v>
      </c>
      <c r="E12" s="29">
        <f>SUM('D5'!D12:AE12)+SUM('D5'!AK12:AN12)</f>
        <v>1461080.9456454327</v>
      </c>
      <c r="F12" s="45">
        <f t="shared" si="0"/>
        <v>0.1880271492616621</v>
      </c>
      <c r="G12" s="45">
        <v>0.8768852068697387</v>
      </c>
      <c r="H12" s="45">
        <v>0.5802926053141316</v>
      </c>
    </row>
    <row r="13" spans="1:8" ht="15">
      <c r="A13" s="5">
        <v>11</v>
      </c>
      <c r="B13" s="5">
        <v>11</v>
      </c>
      <c r="C13" s="1" t="s">
        <v>237</v>
      </c>
      <c r="D13" s="23">
        <v>16748016</v>
      </c>
      <c r="E13" s="29">
        <f>SUM('D5'!D13:AE13)+SUM('D5'!AK13:AN13)</f>
        <v>721760.5419101899</v>
      </c>
      <c r="F13" s="45">
        <f t="shared" si="0"/>
        <v>0.0430952861467406</v>
      </c>
      <c r="G13" s="45">
        <v>0.6603366804958032</v>
      </c>
      <c r="H13" s="45">
        <v>0.5473314999580482</v>
      </c>
    </row>
    <row r="14" spans="1:8" ht="15">
      <c r="A14" s="5">
        <v>12</v>
      </c>
      <c r="B14" s="5">
        <v>12</v>
      </c>
      <c r="C14" s="1" t="s">
        <v>238</v>
      </c>
      <c r="D14" s="23">
        <v>31839021</v>
      </c>
      <c r="E14" s="29">
        <f>SUM('D5'!D14:AE14)+SUM('D5'!AK14:AN14)</f>
        <v>1237026.311192506</v>
      </c>
      <c r="F14" s="45">
        <f t="shared" si="0"/>
        <v>0.03885252348658918</v>
      </c>
      <c r="G14" s="45">
        <v>0.49401779786283573</v>
      </c>
      <c r="H14" s="45">
        <v>0.41326108732134786</v>
      </c>
    </row>
    <row r="15" spans="1:8" ht="15">
      <c r="A15" s="5">
        <v>13</v>
      </c>
      <c r="B15" s="5">
        <v>13</v>
      </c>
      <c r="C15" s="1" t="s">
        <v>239</v>
      </c>
      <c r="D15" s="23">
        <v>50826489</v>
      </c>
      <c r="E15" s="29">
        <f>SUM('D5'!D15:AE15)+SUM('D5'!AK15:AN15)</f>
        <v>541874.254309006</v>
      </c>
      <c r="F15" s="45">
        <f t="shared" si="0"/>
        <v>0.010661256855829764</v>
      </c>
      <c r="G15" s="45">
        <v>0.42303612644556754</v>
      </c>
      <c r="H15" s="45">
        <v>0.3374827211286023</v>
      </c>
    </row>
    <row r="16" spans="1:8" ht="15">
      <c r="A16" s="5">
        <v>14</v>
      </c>
      <c r="B16" s="5">
        <v>14</v>
      </c>
      <c r="C16" s="1" t="s">
        <v>240</v>
      </c>
      <c r="D16" s="23">
        <v>45195850</v>
      </c>
      <c r="E16" s="29">
        <f>SUM('D5'!D16:AE16)+SUM('D5'!AK16:AN16)</f>
        <v>1363309.407806063</v>
      </c>
      <c r="F16" s="45">
        <f t="shared" si="0"/>
        <v>0.03016448208864449</v>
      </c>
      <c r="G16" s="45">
        <v>0.5226700994694697</v>
      </c>
      <c r="H16" s="45">
        <v>0.42114284133172974</v>
      </c>
    </row>
    <row r="17" spans="1:8" ht="15">
      <c r="A17" s="5">
        <v>15</v>
      </c>
      <c r="B17" s="5">
        <v>15</v>
      </c>
      <c r="C17" s="1" t="s">
        <v>224</v>
      </c>
      <c r="D17" s="23">
        <v>4691959</v>
      </c>
      <c r="E17" s="29">
        <f>SUM('D5'!D17:AE17)+SUM('D5'!AK17:AN17)</f>
        <v>42728.4386282068</v>
      </c>
      <c r="F17" s="45">
        <f t="shared" si="0"/>
        <v>0.00910673742635151</v>
      </c>
      <c r="G17" s="45">
        <v>0.3722332455878632</v>
      </c>
      <c r="H17" s="45">
        <v>0.2991633973597149</v>
      </c>
    </row>
    <row r="18" spans="1:8" ht="15">
      <c r="A18" s="5">
        <v>16</v>
      </c>
      <c r="B18" s="5">
        <v>16</v>
      </c>
      <c r="C18" s="1" t="s">
        <v>16</v>
      </c>
      <c r="D18" s="23">
        <v>32438252</v>
      </c>
      <c r="E18" s="29">
        <f>SUM('D5'!D18:AE18)+SUM('D5'!AK18:AN18)</f>
        <v>1738911.0944660825</v>
      </c>
      <c r="F18" s="45">
        <f t="shared" si="0"/>
        <v>0.05360680638605565</v>
      </c>
      <c r="G18" s="45">
        <v>0.6211407056496239</v>
      </c>
      <c r="H18" s="45">
        <v>0.5162361649622449</v>
      </c>
    </row>
    <row r="19" spans="1:8" ht="15">
      <c r="A19" s="5">
        <v>17</v>
      </c>
      <c r="B19" s="5">
        <v>17</v>
      </c>
      <c r="C19" s="1" t="s">
        <v>241</v>
      </c>
      <c r="D19" s="23">
        <v>89198944</v>
      </c>
      <c r="E19" s="29">
        <f>SUM('D5'!D19:AE19)+SUM('D5'!AK19:AN19)</f>
        <v>11891472.020277373</v>
      </c>
      <c r="F19" s="45">
        <f t="shared" si="0"/>
        <v>0.13331404484202608</v>
      </c>
      <c r="G19" s="45">
        <v>0.7112512074550068</v>
      </c>
      <c r="H19" s="45">
        <v>0.607746074028258</v>
      </c>
    </row>
    <row r="20" spans="1:8" ht="15">
      <c r="A20" s="5">
        <v>18</v>
      </c>
      <c r="B20" s="5">
        <v>18</v>
      </c>
      <c r="C20" s="1" t="s">
        <v>242</v>
      </c>
      <c r="D20" s="23">
        <v>15318015</v>
      </c>
      <c r="E20" s="29">
        <f>SUM('D5'!D20:AE20)+SUM('D5'!AK20:AN20)</f>
        <v>19776002.596243124</v>
      </c>
      <c r="F20" s="45">
        <f t="shared" si="0"/>
        <v>1.2910290658576273</v>
      </c>
      <c r="G20" s="45">
        <v>1.6998911953452902</v>
      </c>
      <c r="H20" s="45">
        <v>1.510656216478665</v>
      </c>
    </row>
    <row r="21" spans="1:8" ht="15">
      <c r="A21" s="5">
        <v>19</v>
      </c>
      <c r="B21" s="5">
        <v>19</v>
      </c>
      <c r="C21" s="1" t="s">
        <v>243</v>
      </c>
      <c r="D21" s="23">
        <v>6195924</v>
      </c>
      <c r="E21" s="29">
        <f>SUM('D5'!D21:AE21)+SUM('D5'!AK21:AN21)</f>
        <v>18275763.025288448</v>
      </c>
      <c r="F21" s="45">
        <f t="shared" si="0"/>
        <v>2.949642866066215</v>
      </c>
      <c r="G21" s="45">
        <v>3.2813376804576717</v>
      </c>
      <c r="H21" s="45">
        <v>3.2340926404805637</v>
      </c>
    </row>
    <row r="22" spans="1:8" ht="15">
      <c r="A22" s="5">
        <v>20</v>
      </c>
      <c r="B22" s="5">
        <v>20</v>
      </c>
      <c r="C22" s="1" t="s">
        <v>225</v>
      </c>
      <c r="D22" s="23">
        <v>82414379</v>
      </c>
      <c r="E22" s="29">
        <f>SUM('D5'!D22:AE22)+SUM('D5'!AK22:AN22)</f>
        <v>1582751.933881571</v>
      </c>
      <c r="F22" s="45">
        <f t="shared" si="0"/>
        <v>0.019204803252616524</v>
      </c>
      <c r="G22" s="45">
        <v>0.32365162591021274</v>
      </c>
      <c r="H22" s="45">
        <v>0.28796430001665296</v>
      </c>
    </row>
    <row r="23" spans="1:8" ht="15">
      <c r="A23" s="5">
        <v>21</v>
      </c>
      <c r="B23" s="5">
        <v>21</v>
      </c>
      <c r="C23" s="1" t="s">
        <v>226</v>
      </c>
      <c r="D23" s="23">
        <v>31251543</v>
      </c>
      <c r="E23" s="29">
        <f>SUM('D5'!D23:AE23)+SUM('D5'!AK23:AN23)</f>
        <v>38432.57754363368</v>
      </c>
      <c r="F23" s="45">
        <f t="shared" si="0"/>
        <v>0.0012297817596921112</v>
      </c>
      <c r="G23" s="45">
        <v>0.14849349705990625</v>
      </c>
      <c r="H23" s="45">
        <v>0.12753672906636437</v>
      </c>
    </row>
    <row r="24" spans="1:8" ht="15">
      <c r="A24" s="5">
        <v>22</v>
      </c>
      <c r="B24" s="5">
        <v>22</v>
      </c>
      <c r="C24" s="1" t="s">
        <v>244</v>
      </c>
      <c r="D24" s="23">
        <v>50116120</v>
      </c>
      <c r="E24" s="29">
        <f>SUM('D5'!D24:AE24)+SUM('D5'!AK24:AN24)</f>
        <v>461248.01931740117</v>
      </c>
      <c r="F24" s="45">
        <f t="shared" si="0"/>
        <v>0.009203585978272083</v>
      </c>
      <c r="G24" s="45">
        <v>0.08874733324355166</v>
      </c>
      <c r="H24" s="45">
        <v>0.07474136350860533</v>
      </c>
    </row>
    <row r="25" spans="1:8" ht="15">
      <c r="A25" s="5">
        <v>23</v>
      </c>
      <c r="B25" s="5">
        <v>23</v>
      </c>
      <c r="C25" s="1" t="s">
        <v>245</v>
      </c>
      <c r="D25" s="23">
        <v>42580361</v>
      </c>
      <c r="E25" s="29">
        <f>SUM('D5'!D25:AE25)+SUM('D5'!AK25:AN25)</f>
        <v>133098270.29198734</v>
      </c>
      <c r="F25" s="45">
        <f t="shared" si="0"/>
        <v>3.1258135714722415</v>
      </c>
      <c r="G25" s="45">
        <v>3.7645659735730517</v>
      </c>
      <c r="H25" s="45">
        <v>3.655758325277367</v>
      </c>
    </row>
    <row r="26" spans="1:8" ht="15">
      <c r="A26" s="5">
        <v>24</v>
      </c>
      <c r="B26" s="5">
        <v>24</v>
      </c>
      <c r="C26" s="1" t="s">
        <v>246</v>
      </c>
      <c r="D26" s="23">
        <v>10974636</v>
      </c>
      <c r="E26" s="29">
        <f>SUM('D5'!D26:AE26)+SUM('D5'!AK26:AN26)</f>
        <v>210224.41437109455</v>
      </c>
      <c r="F26" s="45">
        <f t="shared" si="0"/>
        <v>0.019155479450169877</v>
      </c>
      <c r="G26" s="45">
        <v>0.21500823262162083</v>
      </c>
      <c r="H26" s="45">
        <v>0.18865277928898969</v>
      </c>
    </row>
    <row r="27" spans="1:8" ht="15">
      <c r="A27" s="5">
        <v>25</v>
      </c>
      <c r="B27" s="5">
        <v>25</v>
      </c>
      <c r="C27" s="1" t="s">
        <v>227</v>
      </c>
      <c r="D27" s="23">
        <v>20409493</v>
      </c>
      <c r="E27" s="29">
        <f>SUM('D5'!D27:AE27)+SUM('D5'!AK27:AN27)</f>
        <v>1820096.4094612584</v>
      </c>
      <c r="F27" s="45">
        <f t="shared" si="0"/>
        <v>0.0891789134331391</v>
      </c>
      <c r="G27" s="45">
        <v>0.40040699521937057</v>
      </c>
      <c r="H27" s="45">
        <v>0.36267884826143626</v>
      </c>
    </row>
    <row r="28" spans="1:8" ht="15">
      <c r="A28" s="5">
        <v>26</v>
      </c>
      <c r="B28" s="5">
        <v>26</v>
      </c>
      <c r="C28" s="1" t="s">
        <v>247</v>
      </c>
      <c r="D28" s="23">
        <v>28727076</v>
      </c>
      <c r="E28" s="29">
        <f>SUM('D5'!D28:AE28)+SUM('D5'!AK28:AN28)</f>
        <v>2516737.9656841485</v>
      </c>
      <c r="F28" s="45">
        <f t="shared" si="0"/>
        <v>0.08760856711223058</v>
      </c>
      <c r="G28" s="45">
        <v>0.3224279091621426</v>
      </c>
      <c r="H28" s="45">
        <v>0.28542590863126</v>
      </c>
    </row>
    <row r="29" spans="1:8" ht="15">
      <c r="A29" s="5">
        <v>27</v>
      </c>
      <c r="B29" s="5">
        <v>27</v>
      </c>
      <c r="C29" s="1" t="s">
        <v>248</v>
      </c>
      <c r="D29" s="23">
        <v>26641302</v>
      </c>
      <c r="E29" s="29">
        <f>SUM('D5'!D29:AE29)+SUM('D5'!AK29:AN29)</f>
        <v>1861952.6427416368</v>
      </c>
      <c r="F29" s="45">
        <f t="shared" si="0"/>
        <v>0.06988970143957818</v>
      </c>
      <c r="G29" s="45">
        <v>0.5144519501371864</v>
      </c>
      <c r="H29" s="45">
        <v>0.4376234279737499</v>
      </c>
    </row>
    <row r="30" spans="1:8" ht="15">
      <c r="A30" s="5">
        <v>28</v>
      </c>
      <c r="B30" s="5">
        <v>28</v>
      </c>
      <c r="C30" s="1" t="s">
        <v>221</v>
      </c>
      <c r="D30" s="23">
        <v>4017739</v>
      </c>
      <c r="E30" s="29">
        <f>SUM('D5'!D30:AE30)+SUM('D5'!AK30:AN30)</f>
        <v>170237.29167185645</v>
      </c>
      <c r="F30" s="45">
        <f t="shared" si="0"/>
        <v>0.042371416279618074</v>
      </c>
      <c r="G30" s="45">
        <v>0.32001241182898743</v>
      </c>
      <c r="H30" s="45">
        <v>0.2724000936156076</v>
      </c>
    </row>
    <row r="31" spans="1:8" ht="15">
      <c r="A31" s="5">
        <v>29</v>
      </c>
      <c r="B31" s="5">
        <v>29</v>
      </c>
      <c r="C31" s="1" t="s">
        <v>249</v>
      </c>
      <c r="D31" s="23">
        <v>52503701</v>
      </c>
      <c r="E31" s="29">
        <f>SUM('D5'!D31:AE31)+SUM('D5'!AK31:AN31)</f>
        <v>1239497.046464559</v>
      </c>
      <c r="F31" s="45">
        <f t="shared" si="0"/>
        <v>0.023607803313990358</v>
      </c>
      <c r="G31" s="45">
        <v>0.2586527422259616</v>
      </c>
      <c r="H31" s="45">
        <v>0.21912340326822613</v>
      </c>
    </row>
    <row r="32" spans="1:8" ht="15">
      <c r="A32" s="5">
        <v>30</v>
      </c>
      <c r="B32" s="5">
        <v>30</v>
      </c>
      <c r="C32" s="1" t="s">
        <v>250</v>
      </c>
      <c r="D32" s="23">
        <v>48183782</v>
      </c>
      <c r="E32" s="29">
        <f>SUM('D5'!D32:AE32)+SUM('D5'!AK32:AN32)</f>
        <v>2497971.3312604097</v>
      </c>
      <c r="F32" s="45">
        <f t="shared" si="0"/>
        <v>0.051842574982188194</v>
      </c>
      <c r="G32" s="45">
        <v>0.5195414579591437</v>
      </c>
      <c r="H32" s="45">
        <v>0.4407578187305772</v>
      </c>
    </row>
    <row r="33" spans="1:8" ht="15">
      <c r="A33" s="5">
        <v>31</v>
      </c>
      <c r="B33" s="5">
        <v>31</v>
      </c>
      <c r="C33" s="1" t="s">
        <v>18</v>
      </c>
      <c r="D33" s="23">
        <v>1914575</v>
      </c>
      <c r="E33" s="29">
        <f>SUM('D5'!D33:AE33)+SUM('D5'!AK33:AN33)</f>
        <v>0</v>
      </c>
      <c r="F33" s="45">
        <f t="shared" si="0"/>
        <v>0</v>
      </c>
      <c r="G33" s="45">
        <v>1.1219840651231248</v>
      </c>
      <c r="H33" s="45">
        <v>0.9289729357787168</v>
      </c>
    </row>
    <row r="34" spans="1:8" ht="15">
      <c r="A34" s="5">
        <v>32</v>
      </c>
      <c r="B34" s="5">
        <v>32</v>
      </c>
      <c r="C34" s="1" t="s">
        <v>19</v>
      </c>
      <c r="D34" s="23">
        <v>5812885</v>
      </c>
      <c r="E34" s="29">
        <f>SUM('D5'!D34:AE34)+SUM('D5'!AK34:AN34)</f>
        <v>2626536.01375391</v>
      </c>
      <c r="F34" s="45">
        <f t="shared" si="0"/>
        <v>0.4518472348504934</v>
      </c>
      <c r="G34" s="45">
        <v>0.9636304855875822</v>
      </c>
      <c r="H34" s="45">
        <v>0.8733435049059817</v>
      </c>
    </row>
    <row r="35" spans="1:8" ht="15">
      <c r="A35" s="7">
        <v>33</v>
      </c>
      <c r="B35" s="7"/>
      <c r="C35" s="8" t="s">
        <v>20</v>
      </c>
      <c r="D35" s="7">
        <v>872575387</v>
      </c>
      <c r="E35" s="9">
        <f>SUM(E3:E34)</f>
        <v>291082269.0150806</v>
      </c>
      <c r="F35" s="46"/>
      <c r="G35" s="46"/>
      <c r="H35" s="46"/>
    </row>
    <row r="36" spans="4:8" ht="15">
      <c r="D36" s="23"/>
      <c r="E36" s="29"/>
      <c r="F36" s="48"/>
      <c r="G36" s="48"/>
      <c r="H36" s="48"/>
    </row>
    <row r="37" spans="1:8" ht="15">
      <c r="A37" s="5">
        <v>34</v>
      </c>
      <c r="C37" s="1" t="s">
        <v>44</v>
      </c>
      <c r="D37" s="13"/>
      <c r="E37" s="31">
        <f>SUM('D5'!D37:AE37)+SUM('D5'!AK37:AN37)</f>
        <v>8723953.166489597</v>
      </c>
      <c r="F37" s="53"/>
      <c r="G37" s="53"/>
      <c r="H37" s="53"/>
    </row>
    <row r="38" spans="1:5" ht="15">
      <c r="A38" s="7"/>
      <c r="B38" s="7"/>
      <c r="C38" s="8" t="s">
        <v>1</v>
      </c>
      <c r="D38" s="23"/>
      <c r="E38" s="29">
        <f>E35+E37</f>
        <v>299806222.1815702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875" style="5" customWidth="1"/>
    <col min="5" max="5" width="10.00390625" style="5" customWidth="1"/>
    <col min="6" max="6" width="10.125" style="5" customWidth="1"/>
    <col min="7" max="7" width="10.50390625" style="5" customWidth="1"/>
    <col min="8" max="8" width="9.50390625" style="5" customWidth="1"/>
    <col min="9" max="10" width="9.25390625" style="5" bestFit="1" customWidth="1"/>
    <col min="11" max="12" width="9.00390625" style="5" customWidth="1"/>
    <col min="13" max="13" width="11.00390625" style="5" customWidth="1"/>
    <col min="14" max="14" width="10.00390625" style="5" customWidth="1"/>
    <col min="15" max="15" width="10.50390625" style="5" customWidth="1"/>
    <col min="16" max="16" width="9.625" style="5" customWidth="1"/>
    <col min="17" max="17" width="10.50390625" style="5" customWidth="1"/>
    <col min="18" max="18" width="9.75390625" style="5" customWidth="1"/>
    <col min="19" max="19" width="9.625" style="5" customWidth="1"/>
    <col min="20" max="20" width="9.75390625" style="5" customWidth="1"/>
    <col min="21" max="21" width="10.125" style="5" customWidth="1"/>
    <col min="22" max="22" width="9.125" style="4" bestFit="1" customWidth="1"/>
    <col min="23" max="23" width="9.125" style="4" customWidth="1"/>
    <col min="24" max="24" width="10.125" style="4" bestFit="1" customWidth="1"/>
    <col min="25" max="27" width="9.75390625" style="5" customWidth="1"/>
    <col min="28" max="28" width="9.125" style="5" bestFit="1" customWidth="1"/>
    <col min="29" max="29" width="9.00390625" style="5" customWidth="1"/>
    <col min="30" max="30" width="9.375" style="5" customWidth="1"/>
    <col min="31" max="33" width="9.00390625" style="5" customWidth="1"/>
    <col min="34" max="34" width="11.375" style="4" bestFit="1" customWidth="1"/>
    <col min="35" max="35" width="9.00390625" style="6" customWidth="1"/>
    <col min="36" max="16384" width="9.00390625" style="5" customWidth="1"/>
  </cols>
  <sheetData>
    <row r="1" spans="1:37" ht="15">
      <c r="A1" s="11" t="s">
        <v>99</v>
      </c>
      <c r="B1" s="1" t="s">
        <v>4</v>
      </c>
      <c r="C1" s="22" t="s">
        <v>89</v>
      </c>
      <c r="D1" s="1" t="s">
        <v>100</v>
      </c>
      <c r="E1" s="1" t="s">
        <v>22</v>
      </c>
      <c r="F1" s="1" t="s">
        <v>31</v>
      </c>
      <c r="G1" s="1" t="s">
        <v>42</v>
      </c>
      <c r="H1" s="1" t="s">
        <v>115</v>
      </c>
      <c r="I1" s="1" t="s">
        <v>116</v>
      </c>
      <c r="J1" s="1" t="s">
        <v>117</v>
      </c>
      <c r="K1" s="1" t="s">
        <v>118</v>
      </c>
      <c r="L1" s="1" t="s">
        <v>119</v>
      </c>
      <c r="M1" s="1" t="s">
        <v>23</v>
      </c>
      <c r="N1" s="1" t="s">
        <v>28</v>
      </c>
      <c r="O1" s="1" t="s">
        <v>101</v>
      </c>
      <c r="P1" s="1" t="s">
        <v>26</v>
      </c>
      <c r="Q1" s="1" t="s">
        <v>27</v>
      </c>
      <c r="R1" s="1" t="s">
        <v>24</v>
      </c>
      <c r="S1" s="1" t="s">
        <v>25</v>
      </c>
      <c r="T1" s="1" t="s">
        <v>30</v>
      </c>
      <c r="U1" s="1" t="s">
        <v>102</v>
      </c>
      <c r="V1" s="2" t="s">
        <v>103</v>
      </c>
      <c r="W1" s="2" t="s">
        <v>104</v>
      </c>
      <c r="X1" s="4" t="s">
        <v>105</v>
      </c>
      <c r="Y1" s="5" t="s">
        <v>120</v>
      </c>
      <c r="Z1" s="1" t="s">
        <v>17</v>
      </c>
      <c r="AA1" s="1" t="s">
        <v>106</v>
      </c>
      <c r="AB1" s="1" t="s">
        <v>107</v>
      </c>
      <c r="AC1" s="1" t="s">
        <v>40</v>
      </c>
      <c r="AD1" s="1" t="s">
        <v>38</v>
      </c>
      <c r="AE1" s="1" t="s">
        <v>39</v>
      </c>
      <c r="AF1" s="1" t="s">
        <v>48</v>
      </c>
      <c r="AG1" s="1" t="s">
        <v>49</v>
      </c>
      <c r="AH1" s="2" t="s">
        <v>108</v>
      </c>
      <c r="AI1" s="3" t="s">
        <v>43</v>
      </c>
      <c r="AJ1" s="1" t="s">
        <v>47</v>
      </c>
      <c r="AK1" s="1" t="s">
        <v>86</v>
      </c>
    </row>
    <row r="2" spans="1:37" ht="15">
      <c r="A2" s="1" t="s">
        <v>3</v>
      </c>
      <c r="B2" s="1" t="s">
        <v>5</v>
      </c>
      <c r="C2" s="22" t="s">
        <v>143</v>
      </c>
      <c r="D2" s="5" t="s">
        <v>109</v>
      </c>
      <c r="E2" s="5" t="s">
        <v>109</v>
      </c>
      <c r="F2" s="5" t="s">
        <v>14</v>
      </c>
      <c r="G2" s="1" t="s">
        <v>41</v>
      </c>
      <c r="H2" s="5" t="s">
        <v>110</v>
      </c>
      <c r="I2" s="5" t="s">
        <v>111</v>
      </c>
      <c r="J2" s="5" t="s">
        <v>111</v>
      </c>
      <c r="K2" s="5" t="s">
        <v>111</v>
      </c>
      <c r="L2" s="5" t="s">
        <v>111</v>
      </c>
      <c r="M2" s="5" t="s">
        <v>112</v>
      </c>
      <c r="N2" s="5" t="s">
        <v>112</v>
      </c>
      <c r="O2" s="5" t="s">
        <v>112</v>
      </c>
      <c r="P2" s="5" t="s">
        <v>112</v>
      </c>
      <c r="Q2" s="5" t="s">
        <v>112</v>
      </c>
      <c r="R2" s="5" t="s">
        <v>112</v>
      </c>
      <c r="S2" s="5" t="s">
        <v>112</v>
      </c>
      <c r="T2" s="5" t="s">
        <v>112</v>
      </c>
      <c r="U2" s="5" t="s">
        <v>110</v>
      </c>
      <c r="V2" s="4" t="s">
        <v>112</v>
      </c>
      <c r="W2" s="4" t="s">
        <v>109</v>
      </c>
      <c r="X2" s="4" t="s">
        <v>109</v>
      </c>
      <c r="Y2" s="5" t="s">
        <v>109</v>
      </c>
      <c r="Z2" s="5" t="s">
        <v>110</v>
      </c>
      <c r="AA2" s="1" t="s">
        <v>121</v>
      </c>
      <c r="AB2" s="1" t="s">
        <v>121</v>
      </c>
      <c r="AC2" s="1" t="s">
        <v>113</v>
      </c>
      <c r="AD2" s="5" t="s">
        <v>114</v>
      </c>
      <c r="AE2" s="5" t="s">
        <v>114</v>
      </c>
      <c r="AF2" s="3" t="s">
        <v>122</v>
      </c>
      <c r="AG2" s="3" t="s">
        <v>123</v>
      </c>
      <c r="AH2" s="4" t="s">
        <v>14</v>
      </c>
      <c r="AI2" s="3" t="s">
        <v>123</v>
      </c>
      <c r="AJ2" s="5" t="s">
        <v>124</v>
      </c>
      <c r="AK2" s="6" t="s">
        <v>114</v>
      </c>
    </row>
    <row r="3" spans="1:37" ht="15">
      <c r="A3" s="7">
        <v>1</v>
      </c>
      <c r="B3" s="7">
        <v>1</v>
      </c>
      <c r="C3" s="8" t="s">
        <v>228</v>
      </c>
      <c r="D3" s="9">
        <v>0</v>
      </c>
      <c r="E3" s="9">
        <v>0</v>
      </c>
      <c r="F3" s="9">
        <v>1911</v>
      </c>
      <c r="G3" s="7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5265613</v>
      </c>
      <c r="O3" s="9">
        <v>1264506.0586308108</v>
      </c>
      <c r="P3" s="9">
        <v>939235.991645302</v>
      </c>
      <c r="Q3" s="9">
        <v>361272.2892092584</v>
      </c>
      <c r="R3" s="9">
        <v>77505.31820083306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23265.8254314432</v>
      </c>
      <c r="Y3" s="9">
        <v>0</v>
      </c>
      <c r="Z3" s="9">
        <v>165</v>
      </c>
      <c r="AA3" s="9">
        <v>0</v>
      </c>
      <c r="AB3" s="9">
        <v>0</v>
      </c>
      <c r="AC3" s="9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10">
        <v>0</v>
      </c>
      <c r="AJ3" s="7">
        <v>0</v>
      </c>
      <c r="AK3" s="7">
        <v>1019499</v>
      </c>
    </row>
    <row r="4" spans="1:37" ht="15">
      <c r="A4" s="5">
        <v>2</v>
      </c>
      <c r="B4" s="5">
        <v>2</v>
      </c>
      <c r="C4" s="1" t="s">
        <v>229</v>
      </c>
      <c r="D4" s="4">
        <v>0</v>
      </c>
      <c r="E4" s="4">
        <v>8768</v>
      </c>
      <c r="F4" s="4">
        <v>64929</v>
      </c>
      <c r="G4" s="5">
        <v>0</v>
      </c>
      <c r="H4" s="4">
        <v>0</v>
      </c>
      <c r="I4" s="4">
        <v>302.4317667593251</v>
      </c>
      <c r="J4" s="4">
        <v>0</v>
      </c>
      <c r="K4" s="4">
        <v>19.485241450643198</v>
      </c>
      <c r="L4" s="4">
        <v>0</v>
      </c>
      <c r="M4" s="4">
        <v>0</v>
      </c>
      <c r="N4" s="4">
        <v>43215</v>
      </c>
      <c r="O4" s="4">
        <v>49733.78979575847</v>
      </c>
      <c r="P4" s="4">
        <v>31542.5859148047</v>
      </c>
      <c r="Q4" s="4">
        <v>120599.05306782127</v>
      </c>
      <c r="R4" s="4">
        <v>14543.691164246773</v>
      </c>
      <c r="S4" s="4">
        <v>0</v>
      </c>
      <c r="T4" s="4">
        <v>0</v>
      </c>
      <c r="U4" s="4">
        <v>0</v>
      </c>
      <c r="V4" s="4">
        <v>6.575758</v>
      </c>
      <c r="W4" s="4">
        <v>6174.7</v>
      </c>
      <c r="X4" s="4">
        <v>10927.197854298176</v>
      </c>
      <c r="Y4" s="4">
        <v>733.1001186781514</v>
      </c>
      <c r="Z4" s="4">
        <v>463</v>
      </c>
      <c r="AA4" s="4">
        <v>0</v>
      </c>
      <c r="AB4" s="4">
        <v>0</v>
      </c>
      <c r="AC4" s="4">
        <v>0</v>
      </c>
      <c r="AD4" s="5">
        <v>0</v>
      </c>
      <c r="AE4" s="5">
        <v>0</v>
      </c>
      <c r="AF4" s="5">
        <v>0</v>
      </c>
      <c r="AG4" s="5">
        <v>0</v>
      </c>
      <c r="AH4" s="4">
        <v>48754.05405405405</v>
      </c>
      <c r="AI4" s="6">
        <v>0</v>
      </c>
      <c r="AJ4" s="5">
        <v>0</v>
      </c>
      <c r="AK4" s="5">
        <v>0</v>
      </c>
    </row>
    <row r="5" spans="1:37" ht="15">
      <c r="A5" s="5">
        <v>3</v>
      </c>
      <c r="B5" s="5">
        <v>3</v>
      </c>
      <c r="C5" s="1" t="s">
        <v>223</v>
      </c>
      <c r="D5" s="4">
        <v>0</v>
      </c>
      <c r="E5" s="4">
        <v>152174</v>
      </c>
      <c r="F5" s="4">
        <v>52334</v>
      </c>
      <c r="G5" s="5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2160489</v>
      </c>
      <c r="O5" s="4">
        <v>1676880.910683829</v>
      </c>
      <c r="P5" s="4">
        <v>317177.8277604085</v>
      </c>
      <c r="Q5" s="4">
        <v>60141.353502711136</v>
      </c>
      <c r="R5" s="4">
        <v>5653.085269224033</v>
      </c>
      <c r="S5" s="4">
        <v>0</v>
      </c>
      <c r="T5" s="4">
        <v>0</v>
      </c>
      <c r="U5" s="4">
        <v>98.77258947199999</v>
      </c>
      <c r="V5" s="4">
        <v>221.63295400000004</v>
      </c>
      <c r="W5" s="4">
        <v>62355.96094</v>
      </c>
      <c r="X5" s="4">
        <v>501831.5614586437</v>
      </c>
      <c r="Y5" s="4">
        <v>0</v>
      </c>
      <c r="Z5" s="4">
        <v>504589</v>
      </c>
      <c r="AA5" s="4">
        <v>0</v>
      </c>
      <c r="AB5" s="4">
        <v>0</v>
      </c>
      <c r="AC5" s="4">
        <v>0</v>
      </c>
      <c r="AD5" s="5">
        <v>0</v>
      </c>
      <c r="AE5" s="5">
        <v>0</v>
      </c>
      <c r="AF5" s="5">
        <v>0</v>
      </c>
      <c r="AG5" s="5">
        <v>0</v>
      </c>
      <c r="AH5" s="4">
        <v>0</v>
      </c>
      <c r="AI5" s="6">
        <v>0</v>
      </c>
      <c r="AJ5" s="5">
        <v>0</v>
      </c>
      <c r="AK5" s="5">
        <v>0</v>
      </c>
    </row>
    <row r="6" spans="1:37" ht="15">
      <c r="A6" s="5">
        <v>4</v>
      </c>
      <c r="B6" s="5">
        <v>4</v>
      </c>
      <c r="C6" s="1" t="s">
        <v>230</v>
      </c>
      <c r="D6" s="4">
        <v>0</v>
      </c>
      <c r="E6" s="4">
        <v>5658</v>
      </c>
      <c r="F6" s="4">
        <v>0</v>
      </c>
      <c r="G6" s="5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766879</v>
      </c>
      <c r="O6" s="4">
        <v>872009.4764501749</v>
      </c>
      <c r="P6" s="4">
        <v>196747.60750227433</v>
      </c>
      <c r="Q6" s="4">
        <v>9232.015634513424</v>
      </c>
      <c r="R6" s="4">
        <v>3512.1766639724324</v>
      </c>
      <c r="S6" s="4">
        <v>0</v>
      </c>
      <c r="T6" s="4">
        <v>0</v>
      </c>
      <c r="U6" s="4">
        <v>213.99998799999997</v>
      </c>
      <c r="V6" s="4">
        <v>3508.395524</v>
      </c>
      <c r="W6" s="4">
        <v>45950.33606</v>
      </c>
      <c r="X6" s="4">
        <v>45985.290970171496</v>
      </c>
      <c r="Y6" s="4">
        <v>0</v>
      </c>
      <c r="Z6" s="4">
        <v>87193</v>
      </c>
      <c r="AA6" s="4">
        <v>0</v>
      </c>
      <c r="AB6" s="4">
        <v>0</v>
      </c>
      <c r="AC6" s="4">
        <v>0</v>
      </c>
      <c r="AD6" s="5">
        <v>0</v>
      </c>
      <c r="AE6" s="5">
        <v>0</v>
      </c>
      <c r="AF6" s="5">
        <v>0</v>
      </c>
      <c r="AG6" s="5">
        <v>0</v>
      </c>
      <c r="AH6" s="4">
        <v>0</v>
      </c>
      <c r="AI6" s="6">
        <v>0</v>
      </c>
      <c r="AJ6" s="5">
        <v>0</v>
      </c>
      <c r="AK6" s="5">
        <v>0</v>
      </c>
    </row>
    <row r="7" spans="1:37" ht="15">
      <c r="A7" s="5">
        <v>5</v>
      </c>
      <c r="B7" s="5">
        <v>5</v>
      </c>
      <c r="C7" s="1" t="s">
        <v>231</v>
      </c>
      <c r="D7" s="4">
        <v>0</v>
      </c>
      <c r="E7" s="4">
        <v>1348514</v>
      </c>
      <c r="F7" s="4">
        <v>52595</v>
      </c>
      <c r="G7" s="5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398558</v>
      </c>
      <c r="O7" s="4">
        <v>3514056.1741664605</v>
      </c>
      <c r="P7" s="4">
        <v>306571.0113743148</v>
      </c>
      <c r="Q7" s="4">
        <v>93437.03086768773</v>
      </c>
      <c r="R7" s="4">
        <v>8801.066014445958</v>
      </c>
      <c r="S7" s="4">
        <v>0</v>
      </c>
      <c r="T7" s="4">
        <v>0</v>
      </c>
      <c r="U7" s="4">
        <v>389.99994300000003</v>
      </c>
      <c r="V7" s="4">
        <v>159.65139670000002</v>
      </c>
      <c r="W7" s="4">
        <v>284122.05014269997</v>
      </c>
      <c r="X7" s="4">
        <v>262890.1683779903</v>
      </c>
      <c r="Y7" s="4">
        <v>1815.295531964946</v>
      </c>
      <c r="Z7" s="4">
        <v>129973</v>
      </c>
      <c r="AA7" s="4">
        <v>14062022</v>
      </c>
      <c r="AB7" s="4">
        <v>477467</v>
      </c>
      <c r="AC7" s="4">
        <v>24000</v>
      </c>
      <c r="AD7" s="5">
        <v>0</v>
      </c>
      <c r="AE7" s="5">
        <v>0</v>
      </c>
      <c r="AF7" s="5">
        <v>0</v>
      </c>
      <c r="AG7" s="5">
        <v>0</v>
      </c>
      <c r="AH7" s="4">
        <v>248635.61776061775</v>
      </c>
      <c r="AI7" s="6">
        <v>0</v>
      </c>
      <c r="AJ7" s="5">
        <v>0</v>
      </c>
      <c r="AK7" s="5">
        <v>0</v>
      </c>
    </row>
    <row r="8" spans="1:37" ht="15">
      <c r="A8" s="5">
        <v>6</v>
      </c>
      <c r="B8" s="5">
        <v>6</v>
      </c>
      <c r="C8" s="1" t="s">
        <v>232</v>
      </c>
      <c r="D8" s="4">
        <v>0</v>
      </c>
      <c r="E8" s="4">
        <v>1511818</v>
      </c>
      <c r="F8" s="4">
        <v>1334761</v>
      </c>
      <c r="G8" s="5">
        <v>0</v>
      </c>
      <c r="H8" s="4">
        <v>306805.47690855886</v>
      </c>
      <c r="I8" s="4">
        <v>45.204748206089604</v>
      </c>
      <c r="J8" s="4">
        <v>0</v>
      </c>
      <c r="K8" s="4">
        <v>2.9124765660352927</v>
      </c>
      <c r="L8" s="4">
        <v>0</v>
      </c>
      <c r="M8" s="4">
        <v>971</v>
      </c>
      <c r="N8" s="4">
        <v>895329</v>
      </c>
      <c r="O8" s="4">
        <v>4366581.401931025</v>
      </c>
      <c r="P8" s="4">
        <v>865909.7204927041</v>
      </c>
      <c r="Q8" s="4">
        <v>26605.619318679277</v>
      </c>
      <c r="R8" s="4">
        <v>9542.536710907627</v>
      </c>
      <c r="S8" s="4">
        <v>0</v>
      </c>
      <c r="T8" s="4">
        <v>36605295</v>
      </c>
      <c r="U8" s="4">
        <v>4711204.356307112</v>
      </c>
      <c r="V8" s="4">
        <v>1498771.0469000002</v>
      </c>
      <c r="W8" s="4">
        <v>962051.2707599999</v>
      </c>
      <c r="X8" s="4">
        <v>3355059.511189075</v>
      </c>
      <c r="Y8" s="4">
        <v>552862.2180717088</v>
      </c>
      <c r="Z8" s="4">
        <v>391540</v>
      </c>
      <c r="AA8" s="4">
        <v>0</v>
      </c>
      <c r="AB8" s="4">
        <v>0</v>
      </c>
      <c r="AC8" s="4">
        <v>0</v>
      </c>
      <c r="AD8" s="5">
        <v>0</v>
      </c>
      <c r="AE8" s="5">
        <v>0</v>
      </c>
      <c r="AF8" s="5">
        <v>0</v>
      </c>
      <c r="AG8" s="5">
        <v>0</v>
      </c>
      <c r="AH8" s="4">
        <v>3421257.239382239</v>
      </c>
      <c r="AI8" s="6">
        <v>974.807</v>
      </c>
      <c r="AJ8" s="5">
        <v>0</v>
      </c>
      <c r="AK8" s="5">
        <v>0</v>
      </c>
    </row>
    <row r="9" spans="1:37" ht="15">
      <c r="A9" s="5">
        <v>7</v>
      </c>
      <c r="B9" s="5">
        <v>7</v>
      </c>
      <c r="C9" s="1" t="s">
        <v>233</v>
      </c>
      <c r="D9" s="4">
        <v>65371375</v>
      </c>
      <c r="E9" s="4">
        <v>84986</v>
      </c>
      <c r="F9" s="4">
        <v>228019</v>
      </c>
      <c r="G9" s="5">
        <v>0</v>
      </c>
      <c r="H9" s="4">
        <v>4414324</v>
      </c>
      <c r="I9" s="4">
        <v>26151.946942271643</v>
      </c>
      <c r="J9" s="4">
        <v>0</v>
      </c>
      <c r="K9" s="4">
        <v>1684.932128773674</v>
      </c>
      <c r="L9" s="4">
        <v>0</v>
      </c>
      <c r="M9" s="4">
        <v>204173000</v>
      </c>
      <c r="N9" s="4">
        <v>205731</v>
      </c>
      <c r="O9" s="4">
        <v>2041923.71663074</v>
      </c>
      <c r="P9" s="4">
        <v>152534.55312286716</v>
      </c>
      <c r="Q9" s="4">
        <v>124858.50828509578</v>
      </c>
      <c r="R9" s="4">
        <v>149044.26690725144</v>
      </c>
      <c r="S9" s="4">
        <v>0</v>
      </c>
      <c r="T9" s="4">
        <v>328891</v>
      </c>
      <c r="U9" s="4">
        <v>7429524.49</v>
      </c>
      <c r="V9" s="4">
        <v>15850.9568</v>
      </c>
      <c r="W9" s="4">
        <v>149482.509</v>
      </c>
      <c r="X9" s="4">
        <v>303958.2203137276</v>
      </c>
      <c r="Y9" s="4">
        <v>3421.133887164706</v>
      </c>
      <c r="Z9" s="4">
        <v>573</v>
      </c>
      <c r="AA9" s="4">
        <v>0</v>
      </c>
      <c r="AB9" s="4">
        <v>0</v>
      </c>
      <c r="AC9" s="4">
        <v>0</v>
      </c>
      <c r="AD9" s="5">
        <v>0</v>
      </c>
      <c r="AE9" s="5">
        <v>0</v>
      </c>
      <c r="AF9" s="5">
        <v>0</v>
      </c>
      <c r="AG9" s="5">
        <v>0</v>
      </c>
      <c r="AH9" s="4">
        <v>0</v>
      </c>
      <c r="AI9" s="6">
        <v>0</v>
      </c>
      <c r="AJ9" s="5">
        <v>0</v>
      </c>
      <c r="AK9" s="5">
        <v>0</v>
      </c>
    </row>
    <row r="10" spans="1:37" ht="15">
      <c r="A10" s="5">
        <v>8</v>
      </c>
      <c r="B10" s="5">
        <v>8</v>
      </c>
      <c r="C10" s="1" t="s">
        <v>234</v>
      </c>
      <c r="D10" s="4">
        <v>0</v>
      </c>
      <c r="E10" s="4">
        <v>7164969</v>
      </c>
      <c r="F10" s="4">
        <v>987950</v>
      </c>
      <c r="G10" s="5">
        <v>0</v>
      </c>
      <c r="H10" s="4">
        <v>426912.71441345796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904136</v>
      </c>
      <c r="O10" s="4">
        <v>2146102.723957133</v>
      </c>
      <c r="P10" s="4">
        <v>483215.41752226575</v>
      </c>
      <c r="Q10" s="4">
        <v>254097.09140021564</v>
      </c>
      <c r="R10" s="4">
        <v>12018.465318766735</v>
      </c>
      <c r="S10" s="4">
        <v>0</v>
      </c>
      <c r="T10" s="4">
        <v>0</v>
      </c>
      <c r="U10" s="4">
        <v>7580.846969280001</v>
      </c>
      <c r="V10" s="4">
        <v>24036.2471788</v>
      </c>
      <c r="W10" s="4">
        <v>1069509.8049899999</v>
      </c>
      <c r="X10" s="4">
        <v>483665.09502587304</v>
      </c>
      <c r="Y10" s="4">
        <v>16512.207434988835</v>
      </c>
      <c r="Z10" s="4">
        <v>187285</v>
      </c>
      <c r="AA10" s="4">
        <v>0</v>
      </c>
      <c r="AB10" s="4">
        <v>0</v>
      </c>
      <c r="AC10" s="4">
        <v>111000</v>
      </c>
      <c r="AD10" s="5">
        <v>0</v>
      </c>
      <c r="AE10" s="5">
        <v>0</v>
      </c>
      <c r="AF10" s="5">
        <v>0</v>
      </c>
      <c r="AG10" s="5">
        <v>0</v>
      </c>
      <c r="AH10" s="4">
        <v>95479466</v>
      </c>
      <c r="AI10" s="6">
        <v>0</v>
      </c>
      <c r="AJ10" s="5">
        <v>0</v>
      </c>
      <c r="AK10" s="5">
        <v>0</v>
      </c>
    </row>
    <row r="11" spans="1:37" ht="15">
      <c r="A11" s="5">
        <v>9</v>
      </c>
      <c r="B11" s="5">
        <v>9</v>
      </c>
      <c r="C11" s="1" t="s">
        <v>235</v>
      </c>
      <c r="D11" s="4">
        <v>3489546</v>
      </c>
      <c r="E11" s="4">
        <v>2483632</v>
      </c>
      <c r="F11" s="4">
        <v>7456959.047428858</v>
      </c>
      <c r="G11" s="5">
        <v>31794199.952571142</v>
      </c>
      <c r="H11" s="4">
        <v>9176719.07711099</v>
      </c>
      <c r="I11" s="4">
        <v>58946.59161872133</v>
      </c>
      <c r="J11" s="4">
        <v>-123765</v>
      </c>
      <c r="K11" s="4">
        <v>3797.843667981119</v>
      </c>
      <c r="L11" s="4">
        <v>-7973.99999999999</v>
      </c>
      <c r="M11" s="4">
        <v>0</v>
      </c>
      <c r="N11" s="4">
        <v>922529</v>
      </c>
      <c r="O11" s="4">
        <v>907512.963384953</v>
      </c>
      <c r="P11" s="4">
        <v>265324.66461471526</v>
      </c>
      <c r="Q11" s="4">
        <v>7962.562625272265</v>
      </c>
      <c r="R11" s="4">
        <v>2149.963199916668</v>
      </c>
      <c r="S11" s="4">
        <v>0</v>
      </c>
      <c r="T11" s="4">
        <v>0</v>
      </c>
      <c r="U11" s="4">
        <v>63.3515514</v>
      </c>
      <c r="V11" s="4">
        <v>29382.898926399994</v>
      </c>
      <c r="W11" s="4">
        <v>159795.5098</v>
      </c>
      <c r="X11" s="4">
        <v>394244.1925848663</v>
      </c>
      <c r="Y11" s="4">
        <v>178597.15272178198</v>
      </c>
      <c r="Z11" s="4">
        <v>335825</v>
      </c>
      <c r="AA11" s="4">
        <v>0</v>
      </c>
      <c r="AB11" s="4">
        <v>0</v>
      </c>
      <c r="AC11" s="4">
        <v>0</v>
      </c>
      <c r="AD11" s="5">
        <v>0</v>
      </c>
      <c r="AE11" s="5">
        <v>0</v>
      </c>
      <c r="AF11" s="5">
        <v>0</v>
      </c>
      <c r="AG11" s="5">
        <v>0</v>
      </c>
      <c r="AH11" s="4">
        <v>23714116.285714287</v>
      </c>
      <c r="AI11" s="6">
        <v>19545.741</v>
      </c>
      <c r="AJ11" s="5">
        <v>0</v>
      </c>
      <c r="AK11" s="5">
        <v>0</v>
      </c>
    </row>
    <row r="12" spans="1:37" ht="15">
      <c r="A12" s="5">
        <v>10</v>
      </c>
      <c r="B12" s="5">
        <v>10</v>
      </c>
      <c r="C12" s="1" t="s">
        <v>236</v>
      </c>
      <c r="D12" s="4">
        <v>0</v>
      </c>
      <c r="E12" s="4">
        <v>141359</v>
      </c>
      <c r="F12" s="4">
        <v>1212917</v>
      </c>
      <c r="G12" s="5">
        <v>0</v>
      </c>
      <c r="H12" s="4">
        <v>48372.70892645822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421976</v>
      </c>
      <c r="O12" s="4">
        <v>354805.1886559895</v>
      </c>
      <c r="P12" s="4">
        <v>127996.8858626605</v>
      </c>
      <c r="Q12" s="4">
        <v>9314.40801732475</v>
      </c>
      <c r="R12" s="4">
        <v>3368.309215405244</v>
      </c>
      <c r="S12" s="4">
        <v>0</v>
      </c>
      <c r="T12" s="4">
        <v>0</v>
      </c>
      <c r="U12" s="4">
        <v>5292.825089999999</v>
      </c>
      <c r="V12" s="4">
        <v>57708.33819</v>
      </c>
      <c r="W12" s="4">
        <v>33348.695380000005</v>
      </c>
      <c r="X12" s="4">
        <v>90832.33216385359</v>
      </c>
      <c r="Y12" s="4">
        <v>18746.417320484157</v>
      </c>
      <c r="Z12" s="4">
        <v>105055</v>
      </c>
      <c r="AA12" s="4">
        <v>0</v>
      </c>
      <c r="AB12" s="4">
        <v>0</v>
      </c>
      <c r="AC12" s="4">
        <v>43000</v>
      </c>
      <c r="AD12" s="5">
        <v>0</v>
      </c>
      <c r="AE12" s="5">
        <v>0</v>
      </c>
      <c r="AF12" s="5">
        <v>0</v>
      </c>
      <c r="AG12" s="5">
        <v>0</v>
      </c>
      <c r="AH12" s="4">
        <v>1182721.4768339768</v>
      </c>
      <c r="AI12" s="6">
        <v>0</v>
      </c>
      <c r="AJ12" s="5">
        <v>3101500</v>
      </c>
      <c r="AK12" s="5">
        <v>0</v>
      </c>
    </row>
    <row r="13" spans="1:37" ht="15">
      <c r="A13" s="5">
        <v>11</v>
      </c>
      <c r="B13" s="5">
        <v>11</v>
      </c>
      <c r="C13" s="1" t="s">
        <v>237</v>
      </c>
      <c r="D13" s="4">
        <v>0</v>
      </c>
      <c r="E13" s="4">
        <v>4683</v>
      </c>
      <c r="F13" s="4">
        <v>123863</v>
      </c>
      <c r="G13" s="5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319904</v>
      </c>
      <c r="O13" s="4">
        <v>46794.470942672895</v>
      </c>
      <c r="P13" s="4">
        <v>352521.6237082148</v>
      </c>
      <c r="Q13" s="4">
        <v>55657.580373917044</v>
      </c>
      <c r="R13" s="4">
        <v>14289.156447550977</v>
      </c>
      <c r="S13" s="4">
        <v>0</v>
      </c>
      <c r="T13" s="4">
        <v>0</v>
      </c>
      <c r="U13" s="4">
        <v>1170.2869531000001</v>
      </c>
      <c r="V13" s="4">
        <v>3118.255728094</v>
      </c>
      <c r="W13" s="4">
        <v>589.7234308</v>
      </c>
      <c r="X13" s="4">
        <v>355634.7601663461</v>
      </c>
      <c r="Y13" s="4">
        <v>2338.9384738779113</v>
      </c>
      <c r="Z13" s="4">
        <v>158882</v>
      </c>
      <c r="AA13" s="4">
        <v>0</v>
      </c>
      <c r="AB13" s="4">
        <v>0</v>
      </c>
      <c r="AC13" s="4">
        <v>0</v>
      </c>
      <c r="AD13" s="5">
        <v>0</v>
      </c>
      <c r="AE13" s="5">
        <v>0</v>
      </c>
      <c r="AF13" s="5">
        <v>0</v>
      </c>
      <c r="AG13" s="5">
        <v>0</v>
      </c>
      <c r="AH13" s="4">
        <v>0</v>
      </c>
      <c r="AI13" s="6">
        <v>0</v>
      </c>
      <c r="AJ13" s="5">
        <v>0</v>
      </c>
      <c r="AK13" s="5">
        <v>0</v>
      </c>
    </row>
    <row r="14" spans="1:37" ht="15">
      <c r="A14" s="5">
        <v>12</v>
      </c>
      <c r="B14" s="5">
        <v>12</v>
      </c>
      <c r="C14" s="1" t="s">
        <v>238</v>
      </c>
      <c r="D14" s="4">
        <v>0</v>
      </c>
      <c r="E14" s="4">
        <v>0</v>
      </c>
      <c r="F14" s="4">
        <v>163644</v>
      </c>
      <c r="G14" s="5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430415</v>
      </c>
      <c r="O14" s="4">
        <v>30077.280591307794</v>
      </c>
      <c r="P14" s="4">
        <v>423070.2839820889</v>
      </c>
      <c r="Q14" s="4">
        <v>88290.04991675807</v>
      </c>
      <c r="R14" s="4">
        <v>26137.59659982922</v>
      </c>
      <c r="S14" s="4">
        <v>0</v>
      </c>
      <c r="T14" s="4">
        <v>0</v>
      </c>
      <c r="U14" s="4">
        <v>15670.814714021999</v>
      </c>
      <c r="V14" s="4">
        <v>6672.772656695998</v>
      </c>
      <c r="W14" s="4">
        <v>2666.6420980999997</v>
      </c>
      <c r="X14" s="4">
        <v>233614.38412668312</v>
      </c>
      <c r="Y14" s="4">
        <v>384.0048240695078</v>
      </c>
      <c r="Z14" s="4">
        <v>97757</v>
      </c>
      <c r="AA14" s="4">
        <v>0</v>
      </c>
      <c r="AB14" s="4">
        <v>0</v>
      </c>
      <c r="AC14" s="4">
        <v>0</v>
      </c>
      <c r="AD14" s="5">
        <v>0</v>
      </c>
      <c r="AE14" s="5">
        <v>0</v>
      </c>
      <c r="AF14" s="5">
        <v>0</v>
      </c>
      <c r="AG14" s="5">
        <v>0</v>
      </c>
      <c r="AH14" s="4">
        <v>0</v>
      </c>
      <c r="AI14" s="6">
        <v>0</v>
      </c>
      <c r="AJ14" s="5">
        <v>0</v>
      </c>
      <c r="AK14" s="5">
        <v>0</v>
      </c>
    </row>
    <row r="15" spans="1:37" ht="15">
      <c r="A15" s="5">
        <v>13</v>
      </c>
      <c r="B15" s="5">
        <v>13</v>
      </c>
      <c r="C15" s="1" t="s">
        <v>239</v>
      </c>
      <c r="D15" s="4">
        <v>0</v>
      </c>
      <c r="E15" s="4">
        <v>0</v>
      </c>
      <c r="F15" s="4">
        <v>64275</v>
      </c>
      <c r="G15" s="5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630033</v>
      </c>
      <c r="O15" s="4">
        <v>15281.686027695829</v>
      </c>
      <c r="P15" s="4">
        <v>341439.78376250115</v>
      </c>
      <c r="Q15" s="4">
        <v>36170.25605417176</v>
      </c>
      <c r="R15" s="4">
        <v>30139.727441789208</v>
      </c>
      <c r="S15" s="4">
        <v>0</v>
      </c>
      <c r="T15" s="4">
        <v>0</v>
      </c>
      <c r="U15" s="4">
        <v>86.94013962200002</v>
      </c>
      <c r="V15" s="4">
        <v>117.3663</v>
      </c>
      <c r="W15" s="4">
        <v>1510.8465750000005</v>
      </c>
      <c r="X15" s="4">
        <v>176155.53540949847</v>
      </c>
      <c r="Y15" s="4">
        <v>2827.671886330012</v>
      </c>
      <c r="Z15" s="4">
        <v>168739</v>
      </c>
      <c r="AA15" s="4">
        <v>0</v>
      </c>
      <c r="AB15" s="4">
        <v>0</v>
      </c>
      <c r="AC15" s="4">
        <v>0</v>
      </c>
      <c r="AD15" s="5">
        <v>0</v>
      </c>
      <c r="AE15" s="5">
        <v>0</v>
      </c>
      <c r="AF15" s="5">
        <v>0</v>
      </c>
      <c r="AG15" s="5">
        <v>0</v>
      </c>
      <c r="AH15" s="4">
        <v>0</v>
      </c>
      <c r="AI15" s="6">
        <v>0</v>
      </c>
      <c r="AJ15" s="5">
        <v>0</v>
      </c>
      <c r="AK15" s="5">
        <v>0</v>
      </c>
    </row>
    <row r="16" spans="1:37" ht="15">
      <c r="A16" s="5">
        <v>14</v>
      </c>
      <c r="B16" s="5">
        <v>14</v>
      </c>
      <c r="C16" s="1" t="s">
        <v>240</v>
      </c>
      <c r="D16" s="4">
        <v>0</v>
      </c>
      <c r="E16" s="4">
        <v>0</v>
      </c>
      <c r="F16" s="4">
        <v>369417</v>
      </c>
      <c r="G16" s="5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507557</v>
      </c>
      <c r="O16" s="4">
        <v>194632.6062239534</v>
      </c>
      <c r="P16" s="4">
        <v>399611.27102916024</v>
      </c>
      <c r="Q16" s="4">
        <v>75121.50932570353</v>
      </c>
      <c r="R16" s="4">
        <v>138061.44125473298</v>
      </c>
      <c r="S16" s="4">
        <v>36087.78157123242</v>
      </c>
      <c r="T16" s="4">
        <v>0</v>
      </c>
      <c r="U16" s="4">
        <v>1372.918586</v>
      </c>
      <c r="V16" s="4">
        <v>190.26036670000002</v>
      </c>
      <c r="W16" s="4">
        <v>1478.426353578</v>
      </c>
      <c r="X16" s="4">
        <v>163862.43782341306</v>
      </c>
      <c r="Y16" s="4">
        <v>11345.597074780913</v>
      </c>
      <c r="Z16" s="4">
        <v>213162</v>
      </c>
      <c r="AA16" s="4">
        <v>0</v>
      </c>
      <c r="AB16" s="4">
        <v>0</v>
      </c>
      <c r="AC16" s="4">
        <v>0</v>
      </c>
      <c r="AD16" s="5">
        <v>0</v>
      </c>
      <c r="AE16" s="5">
        <v>0</v>
      </c>
      <c r="AF16" s="5">
        <v>0</v>
      </c>
      <c r="AG16" s="5">
        <v>0</v>
      </c>
      <c r="AH16" s="4">
        <v>0</v>
      </c>
      <c r="AI16" s="6">
        <v>1328.3921788966577</v>
      </c>
      <c r="AJ16" s="5">
        <v>0</v>
      </c>
      <c r="AK16" s="5">
        <v>0</v>
      </c>
    </row>
    <row r="17" spans="1:37" ht="15">
      <c r="A17" s="5">
        <v>15</v>
      </c>
      <c r="B17" s="5">
        <v>15</v>
      </c>
      <c r="C17" s="1" t="s">
        <v>224</v>
      </c>
      <c r="D17" s="4">
        <v>0</v>
      </c>
      <c r="E17" s="4">
        <v>0</v>
      </c>
      <c r="F17" s="4">
        <v>14507</v>
      </c>
      <c r="G17" s="5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46479</v>
      </c>
      <c r="O17" s="4">
        <v>1399.864216323005</v>
      </c>
      <c r="P17" s="4">
        <v>45574.679710372824</v>
      </c>
      <c r="Q17" s="4">
        <v>2069.9814693956387</v>
      </c>
      <c r="R17" s="4">
        <v>5841.219625042665</v>
      </c>
      <c r="S17" s="4">
        <v>0</v>
      </c>
      <c r="T17" s="4">
        <v>0</v>
      </c>
      <c r="U17" s="4">
        <v>0.278994922</v>
      </c>
      <c r="V17" s="4">
        <v>743.303</v>
      </c>
      <c r="W17" s="4">
        <v>2821.3557531</v>
      </c>
      <c r="X17" s="4">
        <v>9561.298122510905</v>
      </c>
      <c r="Y17" s="4">
        <v>0</v>
      </c>
      <c r="Z17" s="4">
        <v>14996</v>
      </c>
      <c r="AA17" s="4">
        <v>0</v>
      </c>
      <c r="AB17" s="4">
        <v>0</v>
      </c>
      <c r="AC17" s="4">
        <v>0</v>
      </c>
      <c r="AD17" s="5">
        <v>0</v>
      </c>
      <c r="AE17" s="5">
        <v>0</v>
      </c>
      <c r="AF17" s="5">
        <v>0</v>
      </c>
      <c r="AG17" s="5">
        <v>0</v>
      </c>
      <c r="AH17" s="4">
        <v>0</v>
      </c>
      <c r="AI17" s="6">
        <v>0</v>
      </c>
      <c r="AJ17" s="5">
        <v>0</v>
      </c>
      <c r="AK17" s="5">
        <v>0</v>
      </c>
    </row>
    <row r="18" spans="1:37" ht="15">
      <c r="A18" s="5">
        <v>16</v>
      </c>
      <c r="B18" s="5">
        <v>16</v>
      </c>
      <c r="C18" s="1" t="s">
        <v>16</v>
      </c>
      <c r="D18" s="4">
        <v>0</v>
      </c>
      <c r="E18" s="4">
        <v>24196</v>
      </c>
      <c r="F18" s="4">
        <v>40652</v>
      </c>
      <c r="G18" s="5">
        <v>0</v>
      </c>
      <c r="H18" s="4">
        <v>9658.836360315521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591869</v>
      </c>
      <c r="O18" s="4">
        <v>572058.3730120251</v>
      </c>
      <c r="P18" s="4">
        <v>210491.6224939439</v>
      </c>
      <c r="Q18" s="4">
        <v>74447.11241454419</v>
      </c>
      <c r="R18" s="4">
        <v>9266.874606660003</v>
      </c>
      <c r="S18" s="4">
        <v>0</v>
      </c>
      <c r="T18" s="4">
        <v>0</v>
      </c>
      <c r="U18" s="4">
        <v>20406.691235109003</v>
      </c>
      <c r="V18" s="4">
        <v>16741.2350296</v>
      </c>
      <c r="W18" s="4">
        <v>60330.8162244</v>
      </c>
      <c r="X18" s="4">
        <v>222641.65628132535</v>
      </c>
      <c r="Y18" s="4">
        <v>279.2762356869148</v>
      </c>
      <c r="Z18" s="4">
        <v>280773</v>
      </c>
      <c r="AA18" s="4">
        <v>0</v>
      </c>
      <c r="AB18" s="4">
        <v>0</v>
      </c>
      <c r="AC18" s="4">
        <v>0</v>
      </c>
      <c r="AD18" s="5">
        <v>0</v>
      </c>
      <c r="AE18" s="5">
        <v>0</v>
      </c>
      <c r="AF18" s="5">
        <v>0</v>
      </c>
      <c r="AG18" s="5">
        <v>0</v>
      </c>
      <c r="AH18" s="4">
        <v>0</v>
      </c>
      <c r="AI18" s="6">
        <v>0</v>
      </c>
      <c r="AJ18" s="5">
        <v>0</v>
      </c>
      <c r="AK18" s="5">
        <v>0</v>
      </c>
    </row>
    <row r="19" spans="1:37" ht="15">
      <c r="A19" s="5">
        <v>17</v>
      </c>
      <c r="B19" s="5">
        <v>17</v>
      </c>
      <c r="C19" s="1" t="s">
        <v>241</v>
      </c>
      <c r="D19" s="4">
        <v>0</v>
      </c>
      <c r="E19" s="4">
        <v>1778</v>
      </c>
      <c r="F19" s="4">
        <v>0</v>
      </c>
      <c r="G19" s="5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906568</v>
      </c>
      <c r="O19" s="4">
        <v>114737.38558343066</v>
      </c>
      <c r="P19" s="4">
        <v>1126140.9066810433</v>
      </c>
      <c r="Q19" s="4">
        <v>2675552.2595900325</v>
      </c>
      <c r="R19" s="4">
        <v>261372.94780007045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27591.174582102896</v>
      </c>
      <c r="Y19" s="4">
        <v>0</v>
      </c>
      <c r="Z19" s="4">
        <v>475036</v>
      </c>
      <c r="AA19" s="4">
        <v>0</v>
      </c>
      <c r="AB19" s="4">
        <v>0</v>
      </c>
      <c r="AC19" s="4">
        <v>0</v>
      </c>
      <c r="AD19" s="5">
        <v>0</v>
      </c>
      <c r="AE19" s="5">
        <v>0</v>
      </c>
      <c r="AF19" s="5">
        <v>0</v>
      </c>
      <c r="AG19" s="5">
        <v>0</v>
      </c>
      <c r="AH19" s="4">
        <v>1808104.9710424708</v>
      </c>
      <c r="AI19" s="6">
        <v>0</v>
      </c>
      <c r="AJ19" s="5">
        <v>0</v>
      </c>
      <c r="AK19" s="5">
        <v>0</v>
      </c>
    </row>
    <row r="20" spans="1:37" ht="15">
      <c r="A20" s="5">
        <v>18</v>
      </c>
      <c r="B20" s="5">
        <v>18</v>
      </c>
      <c r="C20" s="1" t="s">
        <v>242</v>
      </c>
      <c r="D20" s="4">
        <v>2891482</v>
      </c>
      <c r="E20" s="4">
        <v>30507224</v>
      </c>
      <c r="F20" s="4">
        <v>68533</v>
      </c>
      <c r="G20" s="5">
        <v>0</v>
      </c>
      <c r="H20" s="4">
        <v>4080795.1862802175</v>
      </c>
      <c r="I20" s="4">
        <v>38318.82492404163</v>
      </c>
      <c r="J20" s="4">
        <v>0</v>
      </c>
      <c r="K20" s="4">
        <v>2468.8264852285183</v>
      </c>
      <c r="L20" s="4">
        <v>0</v>
      </c>
      <c r="M20" s="4">
        <v>21860000</v>
      </c>
      <c r="N20" s="4">
        <v>382860</v>
      </c>
      <c r="O20" s="4">
        <v>28452919.33881062</v>
      </c>
      <c r="P20" s="4">
        <v>28104.028276781806</v>
      </c>
      <c r="Q20" s="4">
        <v>199276.25927841838</v>
      </c>
      <c r="R20" s="4">
        <v>0</v>
      </c>
      <c r="S20" s="4">
        <v>0</v>
      </c>
      <c r="T20" s="4">
        <v>782845</v>
      </c>
      <c r="U20" s="4">
        <v>0</v>
      </c>
      <c r="V20" s="4">
        <v>0</v>
      </c>
      <c r="W20" s="4">
        <v>0</v>
      </c>
      <c r="X20" s="4">
        <v>3521956.5657858206</v>
      </c>
      <c r="Y20" s="4">
        <v>37081600.38391933</v>
      </c>
      <c r="Z20" s="4">
        <v>438067</v>
      </c>
      <c r="AA20" s="4">
        <v>0</v>
      </c>
      <c r="AB20" s="4">
        <v>0</v>
      </c>
      <c r="AC20" s="4">
        <v>119000</v>
      </c>
      <c r="AD20" s="5">
        <v>0</v>
      </c>
      <c r="AE20" s="5">
        <v>0</v>
      </c>
      <c r="AF20" s="5">
        <v>176203</v>
      </c>
      <c r="AG20" s="5">
        <v>81227</v>
      </c>
      <c r="AH20" s="4">
        <v>1043234.7972972973</v>
      </c>
      <c r="AI20" s="6">
        <v>0</v>
      </c>
      <c r="AJ20" s="5">
        <v>0</v>
      </c>
      <c r="AK20" s="5">
        <v>0</v>
      </c>
    </row>
    <row r="21" spans="1:37" ht="15">
      <c r="A21" s="5">
        <v>19</v>
      </c>
      <c r="B21" s="5">
        <v>19</v>
      </c>
      <c r="C21" s="1" t="s">
        <v>243</v>
      </c>
      <c r="D21" s="4">
        <v>0</v>
      </c>
      <c r="E21" s="4">
        <v>9955</v>
      </c>
      <c r="F21" s="4">
        <v>0</v>
      </c>
      <c r="G21" s="5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1209506</v>
      </c>
      <c r="O21" s="4">
        <v>305645.6005896987</v>
      </c>
      <c r="P21" s="4">
        <v>288802.0655764033</v>
      </c>
      <c r="Q21" s="4">
        <v>81432.1555351043</v>
      </c>
      <c r="R21" s="4">
        <v>7860.394235352796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4294.260486930241</v>
      </c>
      <c r="Y21" s="4">
        <v>0</v>
      </c>
      <c r="Z21" s="4">
        <v>75472</v>
      </c>
      <c r="AA21" s="4">
        <v>0</v>
      </c>
      <c r="AB21" s="4">
        <v>0</v>
      </c>
      <c r="AC21" s="4">
        <v>0</v>
      </c>
      <c r="AD21" s="5">
        <v>36675930</v>
      </c>
      <c r="AE21" s="5">
        <v>7580000</v>
      </c>
      <c r="AF21" s="5">
        <v>0</v>
      </c>
      <c r="AG21" s="5">
        <v>0</v>
      </c>
      <c r="AH21" s="4">
        <v>350998.0694980695</v>
      </c>
      <c r="AI21" s="6">
        <v>0</v>
      </c>
      <c r="AJ21" s="5">
        <v>0</v>
      </c>
      <c r="AK21" s="5">
        <v>0</v>
      </c>
    </row>
    <row r="22" spans="1:37" ht="15">
      <c r="A22" s="5">
        <v>20</v>
      </c>
      <c r="B22" s="5">
        <v>20</v>
      </c>
      <c r="C22" s="1" t="s">
        <v>225</v>
      </c>
      <c r="D22" s="4">
        <v>0</v>
      </c>
      <c r="E22" s="4">
        <v>0</v>
      </c>
      <c r="F22" s="4">
        <v>0</v>
      </c>
      <c r="G22" s="5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2954667</v>
      </c>
      <c r="O22" s="4">
        <v>0</v>
      </c>
      <c r="P22" s="4">
        <v>2464985.1046873787</v>
      </c>
      <c r="Q22" s="4">
        <v>82778.91497760054</v>
      </c>
      <c r="R22" s="4">
        <v>2482.971070376386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471.32127295575816</v>
      </c>
      <c r="Y22" s="4">
        <v>0</v>
      </c>
      <c r="Z22" s="4">
        <v>342066</v>
      </c>
      <c r="AA22" s="4">
        <v>0</v>
      </c>
      <c r="AB22" s="4">
        <v>0</v>
      </c>
      <c r="AC22" s="4">
        <v>0</v>
      </c>
      <c r="AD22" s="5">
        <v>0</v>
      </c>
      <c r="AE22" s="5">
        <v>0</v>
      </c>
      <c r="AF22" s="5">
        <v>0</v>
      </c>
      <c r="AG22" s="5">
        <v>0</v>
      </c>
      <c r="AH22" s="4">
        <v>0</v>
      </c>
      <c r="AI22" s="6">
        <v>0</v>
      </c>
      <c r="AJ22" s="5">
        <v>0</v>
      </c>
      <c r="AK22" s="5">
        <v>0</v>
      </c>
    </row>
    <row r="23" spans="1:37" ht="15">
      <c r="A23" s="5">
        <v>21</v>
      </c>
      <c r="B23" s="5">
        <v>21</v>
      </c>
      <c r="C23" s="1" t="s">
        <v>226</v>
      </c>
      <c r="D23" s="4">
        <v>0</v>
      </c>
      <c r="E23" s="4">
        <v>0</v>
      </c>
      <c r="F23" s="4">
        <v>0</v>
      </c>
      <c r="G23" s="5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12835</v>
      </c>
      <c r="O23" s="4">
        <v>0</v>
      </c>
      <c r="P23" s="4">
        <v>79678.3066229563</v>
      </c>
      <c r="Q23" s="4">
        <v>5587.424182501349</v>
      </c>
      <c r="R23" s="4">
        <v>687.1431284712608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57605.93336125933</v>
      </c>
      <c r="Y23" s="4">
        <v>0</v>
      </c>
      <c r="Z23" s="4">
        <v>122332</v>
      </c>
      <c r="AA23" s="4">
        <v>0</v>
      </c>
      <c r="AB23" s="4">
        <v>0</v>
      </c>
      <c r="AC23" s="4">
        <v>0</v>
      </c>
      <c r="AD23" s="5">
        <v>0</v>
      </c>
      <c r="AE23" s="5">
        <v>0</v>
      </c>
      <c r="AF23" s="5">
        <v>0</v>
      </c>
      <c r="AG23" s="5">
        <v>0</v>
      </c>
      <c r="AH23" s="4">
        <v>0</v>
      </c>
      <c r="AI23" s="6">
        <v>0</v>
      </c>
      <c r="AJ23" s="5">
        <v>0</v>
      </c>
      <c r="AK23" s="5">
        <v>0</v>
      </c>
    </row>
    <row r="24" spans="1:37" ht="15">
      <c r="A24" s="5">
        <v>22</v>
      </c>
      <c r="B24" s="5">
        <v>22</v>
      </c>
      <c r="C24" s="1" t="s">
        <v>244</v>
      </c>
      <c r="D24" s="4">
        <v>0</v>
      </c>
      <c r="E24" s="4">
        <v>0</v>
      </c>
      <c r="F24" s="4">
        <v>0</v>
      </c>
      <c r="G24" s="5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258545</v>
      </c>
      <c r="O24" s="4">
        <v>0</v>
      </c>
      <c r="P24" s="4">
        <v>773209.6389999088</v>
      </c>
      <c r="Q24" s="4">
        <v>85631.11548874814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17019.934856735712</v>
      </c>
      <c r="Y24" s="4">
        <v>0</v>
      </c>
      <c r="Z24" s="4">
        <v>128595</v>
      </c>
      <c r="AA24" s="4">
        <v>0</v>
      </c>
      <c r="AB24" s="4">
        <v>0</v>
      </c>
      <c r="AC24" s="4">
        <v>0</v>
      </c>
      <c r="AD24" s="5">
        <v>0</v>
      </c>
      <c r="AE24" s="5">
        <v>0</v>
      </c>
      <c r="AF24" s="5">
        <v>0</v>
      </c>
      <c r="AG24" s="5">
        <v>0</v>
      </c>
      <c r="AH24" s="4">
        <v>0</v>
      </c>
      <c r="AI24" s="6">
        <v>0</v>
      </c>
      <c r="AJ24" s="5">
        <v>0</v>
      </c>
      <c r="AK24" s="5">
        <v>0</v>
      </c>
    </row>
    <row r="25" spans="1:37" ht="15">
      <c r="A25" s="5">
        <v>23</v>
      </c>
      <c r="B25" s="5">
        <v>23</v>
      </c>
      <c r="C25" s="1" t="s">
        <v>245</v>
      </c>
      <c r="D25" s="4">
        <v>0</v>
      </c>
      <c r="E25" s="4">
        <v>5541</v>
      </c>
      <c r="F25" s="4">
        <v>0</v>
      </c>
      <c r="G25" s="5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3030328</v>
      </c>
      <c r="O25" s="4">
        <v>15264513.43597282</v>
      </c>
      <c r="P25" s="4">
        <v>224648.34612665966</v>
      </c>
      <c r="Q25" s="4">
        <v>28120233.405950315</v>
      </c>
      <c r="R25" s="4">
        <v>15532748.685097909</v>
      </c>
      <c r="S25" s="4">
        <v>7096807.679407726</v>
      </c>
      <c r="T25" s="4">
        <v>0</v>
      </c>
      <c r="U25" s="4">
        <v>0</v>
      </c>
      <c r="V25" s="4">
        <v>0</v>
      </c>
      <c r="W25" s="4">
        <v>0</v>
      </c>
      <c r="X25" s="4">
        <v>1951644.2010671906</v>
      </c>
      <c r="Y25" s="4">
        <v>0</v>
      </c>
      <c r="Z25" s="4">
        <v>180912</v>
      </c>
      <c r="AA25" s="4">
        <v>0</v>
      </c>
      <c r="AB25" s="4">
        <v>0</v>
      </c>
      <c r="AC25" s="4">
        <v>0</v>
      </c>
      <c r="AD25" s="5">
        <v>0</v>
      </c>
      <c r="AE25" s="5">
        <v>0</v>
      </c>
      <c r="AF25" s="5">
        <v>0</v>
      </c>
      <c r="AG25" s="5">
        <v>0</v>
      </c>
      <c r="AH25" s="4">
        <v>0</v>
      </c>
      <c r="AI25" s="6">
        <v>0</v>
      </c>
      <c r="AJ25" s="5">
        <v>0</v>
      </c>
      <c r="AK25" s="5">
        <v>0</v>
      </c>
    </row>
    <row r="26" spans="1:37" ht="15">
      <c r="A26" s="5">
        <v>24</v>
      </c>
      <c r="B26" s="5">
        <v>24</v>
      </c>
      <c r="C26" s="1" t="s">
        <v>246</v>
      </c>
      <c r="D26" s="4">
        <v>0</v>
      </c>
      <c r="E26" s="4">
        <v>0</v>
      </c>
      <c r="F26" s="4">
        <v>0</v>
      </c>
      <c r="G26" s="5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198347</v>
      </c>
      <c r="O26" s="4">
        <v>0</v>
      </c>
      <c r="P26" s="4">
        <v>32433.382783597313</v>
      </c>
      <c r="Q26" s="4">
        <v>0</v>
      </c>
      <c r="R26" s="4">
        <v>73349.25924956691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4896.504335707043</v>
      </c>
      <c r="Y26" s="4">
        <v>0</v>
      </c>
      <c r="Z26" s="4">
        <v>53430</v>
      </c>
      <c r="AA26" s="4">
        <v>0</v>
      </c>
      <c r="AB26" s="4">
        <v>0</v>
      </c>
      <c r="AC26" s="4">
        <v>0</v>
      </c>
      <c r="AD26" s="5">
        <v>0</v>
      </c>
      <c r="AE26" s="5">
        <v>0</v>
      </c>
      <c r="AF26" s="5">
        <v>0</v>
      </c>
      <c r="AG26" s="5">
        <v>0</v>
      </c>
      <c r="AH26" s="4">
        <v>0</v>
      </c>
      <c r="AI26" s="6">
        <v>0</v>
      </c>
      <c r="AJ26" s="5">
        <v>0</v>
      </c>
      <c r="AK26" s="5">
        <v>0</v>
      </c>
    </row>
    <row r="27" spans="1:37" ht="15">
      <c r="A27" s="5">
        <v>25</v>
      </c>
      <c r="B27" s="5">
        <v>25</v>
      </c>
      <c r="C27" s="1" t="s">
        <v>227</v>
      </c>
      <c r="D27" s="4">
        <v>0</v>
      </c>
      <c r="E27" s="4">
        <v>1978</v>
      </c>
      <c r="F27" s="4">
        <v>0</v>
      </c>
      <c r="G27" s="5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996345</v>
      </c>
      <c r="O27" s="4">
        <v>0</v>
      </c>
      <c r="P27" s="4">
        <v>425278.88814531104</v>
      </c>
      <c r="Q27" s="4">
        <v>312874.39323193923</v>
      </c>
      <c r="R27" s="4">
        <v>103323.99185523711</v>
      </c>
      <c r="S27" s="4">
        <v>997050.5390210414</v>
      </c>
      <c r="T27" s="4">
        <v>0</v>
      </c>
      <c r="U27" s="4">
        <v>0</v>
      </c>
      <c r="V27" s="4">
        <v>0</v>
      </c>
      <c r="W27" s="4">
        <v>0</v>
      </c>
      <c r="X27" s="4">
        <v>70698.19094336373</v>
      </c>
      <c r="Y27" s="4">
        <v>0</v>
      </c>
      <c r="Z27" s="4">
        <v>101493</v>
      </c>
      <c r="AA27" s="4">
        <v>0</v>
      </c>
      <c r="AB27" s="4">
        <v>0</v>
      </c>
      <c r="AC27" s="4">
        <v>0</v>
      </c>
      <c r="AD27" s="5">
        <v>0</v>
      </c>
      <c r="AE27" s="5">
        <v>0</v>
      </c>
      <c r="AF27" s="5">
        <v>0</v>
      </c>
      <c r="AG27" s="5">
        <v>0</v>
      </c>
      <c r="AH27" s="4">
        <v>0</v>
      </c>
      <c r="AI27" s="6">
        <v>0</v>
      </c>
      <c r="AJ27" s="5">
        <v>0</v>
      </c>
      <c r="AK27" s="5">
        <v>0</v>
      </c>
    </row>
    <row r="28" spans="1:37" ht="15">
      <c r="A28" s="5">
        <v>26</v>
      </c>
      <c r="B28" s="5">
        <v>26</v>
      </c>
      <c r="C28" s="1" t="s">
        <v>247</v>
      </c>
      <c r="D28" s="4">
        <v>0</v>
      </c>
      <c r="E28" s="4">
        <v>461328</v>
      </c>
      <c r="F28" s="4">
        <v>0</v>
      </c>
      <c r="G28" s="5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534341</v>
      </c>
      <c r="O28" s="4">
        <v>0</v>
      </c>
      <c r="P28" s="4">
        <v>734369.0567196745</v>
      </c>
      <c r="Q28" s="4">
        <v>1745383.9624365326</v>
      </c>
      <c r="R28" s="4">
        <v>161376.01645120885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67975.00136628601</v>
      </c>
      <c r="Y28" s="4">
        <v>0</v>
      </c>
      <c r="Z28" s="4">
        <v>435123</v>
      </c>
      <c r="AA28" s="4">
        <v>0</v>
      </c>
      <c r="AB28" s="4">
        <v>0</v>
      </c>
      <c r="AC28" s="4">
        <v>0</v>
      </c>
      <c r="AD28" s="5">
        <v>0</v>
      </c>
      <c r="AE28" s="5">
        <v>0</v>
      </c>
      <c r="AF28" s="5">
        <v>0</v>
      </c>
      <c r="AG28" s="5">
        <v>0</v>
      </c>
      <c r="AH28" s="4">
        <v>0</v>
      </c>
      <c r="AI28" s="6">
        <v>0</v>
      </c>
      <c r="AJ28" s="5">
        <v>0</v>
      </c>
      <c r="AK28" s="5">
        <v>0</v>
      </c>
    </row>
    <row r="29" spans="1:37" ht="15">
      <c r="A29" s="5">
        <v>27</v>
      </c>
      <c r="B29" s="5">
        <v>27</v>
      </c>
      <c r="C29" s="1" t="s">
        <v>248</v>
      </c>
      <c r="D29" s="4">
        <v>0</v>
      </c>
      <c r="E29" s="4">
        <v>10616</v>
      </c>
      <c r="F29" s="4">
        <v>0</v>
      </c>
      <c r="G29" s="5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1432521</v>
      </c>
      <c r="O29" s="4">
        <v>0</v>
      </c>
      <c r="P29" s="4">
        <v>967478.951543822</v>
      </c>
      <c r="Q29" s="4">
        <v>417258.4219245095</v>
      </c>
      <c r="R29" s="4">
        <v>7149.105521108021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258048.3969432776</v>
      </c>
      <c r="Y29" s="4">
        <v>0</v>
      </c>
      <c r="Z29" s="4">
        <v>603997</v>
      </c>
      <c r="AA29" s="4">
        <v>0</v>
      </c>
      <c r="AB29" s="4">
        <v>0</v>
      </c>
      <c r="AC29" s="4">
        <v>0</v>
      </c>
      <c r="AD29" s="5">
        <v>0</v>
      </c>
      <c r="AE29" s="5">
        <v>0</v>
      </c>
      <c r="AF29" s="5">
        <v>0</v>
      </c>
      <c r="AG29" s="5">
        <v>0</v>
      </c>
      <c r="AH29" s="4">
        <v>0</v>
      </c>
      <c r="AI29" s="6">
        <v>0</v>
      </c>
      <c r="AJ29" s="5">
        <v>0</v>
      </c>
      <c r="AK29" s="5">
        <v>0</v>
      </c>
    </row>
    <row r="30" spans="1:37" ht="15">
      <c r="A30" s="5">
        <v>28</v>
      </c>
      <c r="B30" s="5">
        <v>28</v>
      </c>
      <c r="C30" s="1" t="s">
        <v>221</v>
      </c>
      <c r="D30" s="4">
        <v>0</v>
      </c>
      <c r="E30" s="4">
        <v>0</v>
      </c>
      <c r="F30" s="4">
        <v>0</v>
      </c>
      <c r="G30" s="5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108571</v>
      </c>
      <c r="O30" s="4">
        <v>0</v>
      </c>
      <c r="P30" s="4">
        <v>232968.92009032465</v>
      </c>
      <c r="Q30" s="4">
        <v>35584.35466529122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16208.214886645237</v>
      </c>
      <c r="Y30" s="4">
        <v>0</v>
      </c>
      <c r="Z30" s="4">
        <v>42483</v>
      </c>
      <c r="AA30" s="4">
        <v>0</v>
      </c>
      <c r="AB30" s="4">
        <v>0</v>
      </c>
      <c r="AC30" s="4">
        <v>0</v>
      </c>
      <c r="AD30" s="5">
        <v>0</v>
      </c>
      <c r="AE30" s="5">
        <v>0</v>
      </c>
      <c r="AF30" s="5">
        <v>0</v>
      </c>
      <c r="AG30" s="5">
        <v>0</v>
      </c>
      <c r="AH30" s="4">
        <v>0</v>
      </c>
      <c r="AI30" s="6">
        <v>0</v>
      </c>
      <c r="AJ30" s="5">
        <v>0</v>
      </c>
      <c r="AK30" s="5">
        <v>0</v>
      </c>
    </row>
    <row r="31" spans="1:37" ht="15">
      <c r="A31" s="5">
        <v>29</v>
      </c>
      <c r="B31" s="5">
        <v>29</v>
      </c>
      <c r="C31" s="1" t="s">
        <v>249</v>
      </c>
      <c r="D31" s="4">
        <v>0</v>
      </c>
      <c r="E31" s="4">
        <v>8967</v>
      </c>
      <c r="F31" s="4">
        <v>14418</v>
      </c>
      <c r="G31" s="5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358457</v>
      </c>
      <c r="O31" s="4">
        <v>0</v>
      </c>
      <c r="P31" s="4">
        <v>1609168.3578915452</v>
      </c>
      <c r="Q31" s="4">
        <v>256837.4010211256</v>
      </c>
      <c r="R31" s="4">
        <v>94776.45449141305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115866.47960162388</v>
      </c>
      <c r="Y31" s="4">
        <v>0</v>
      </c>
      <c r="Z31" s="4">
        <v>89770</v>
      </c>
      <c r="AA31" s="4">
        <v>0</v>
      </c>
      <c r="AB31" s="4">
        <v>0</v>
      </c>
      <c r="AC31" s="4">
        <v>0</v>
      </c>
      <c r="AD31" s="5">
        <v>0</v>
      </c>
      <c r="AE31" s="5">
        <v>0</v>
      </c>
      <c r="AF31" s="5">
        <v>0</v>
      </c>
      <c r="AG31" s="5">
        <v>0</v>
      </c>
      <c r="AH31" s="4">
        <v>0</v>
      </c>
      <c r="AI31" s="6">
        <v>0</v>
      </c>
      <c r="AJ31" s="5">
        <v>0</v>
      </c>
      <c r="AK31" s="5">
        <v>0</v>
      </c>
    </row>
    <row r="32" spans="1:37" ht="15">
      <c r="A32" s="5">
        <v>30</v>
      </c>
      <c r="B32" s="5">
        <v>30</v>
      </c>
      <c r="C32" s="1" t="s">
        <v>250</v>
      </c>
      <c r="D32" s="4">
        <v>0</v>
      </c>
      <c r="E32" s="4">
        <v>92041</v>
      </c>
      <c r="F32" s="4">
        <v>108185</v>
      </c>
      <c r="G32" s="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1013971</v>
      </c>
      <c r="O32" s="4">
        <v>17773.523532989326</v>
      </c>
      <c r="P32" s="4">
        <v>2398370.4567319914</v>
      </c>
      <c r="Q32" s="4">
        <v>426137.4726598188</v>
      </c>
      <c r="R32" s="4">
        <v>12449.061598394408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1002133.7643645987</v>
      </c>
      <c r="Y32" s="4">
        <v>0</v>
      </c>
      <c r="Z32" s="4">
        <v>1453252</v>
      </c>
      <c r="AA32" s="4">
        <v>0</v>
      </c>
      <c r="AB32" s="4">
        <v>0</v>
      </c>
      <c r="AC32" s="4">
        <v>0</v>
      </c>
      <c r="AD32" s="5">
        <v>0</v>
      </c>
      <c r="AE32" s="5">
        <v>0</v>
      </c>
      <c r="AF32" s="5">
        <v>0</v>
      </c>
      <c r="AG32" s="5">
        <v>0</v>
      </c>
      <c r="AH32" s="4">
        <v>0</v>
      </c>
      <c r="AI32" s="6">
        <v>0</v>
      </c>
      <c r="AJ32" s="5">
        <v>0</v>
      </c>
      <c r="AK32" s="5">
        <v>0</v>
      </c>
    </row>
    <row r="33" spans="1:37" ht="15">
      <c r="A33" s="5">
        <v>31</v>
      </c>
      <c r="B33" s="5">
        <v>31</v>
      </c>
      <c r="C33" s="1" t="s">
        <v>18</v>
      </c>
      <c r="D33" s="4">
        <v>0</v>
      </c>
      <c r="E33" s="4">
        <v>0</v>
      </c>
      <c r="F33" s="4">
        <v>0</v>
      </c>
      <c r="G33" s="5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5">
        <v>0</v>
      </c>
      <c r="AE33" s="5">
        <v>0</v>
      </c>
      <c r="AF33" s="5">
        <v>0</v>
      </c>
      <c r="AG33" s="5">
        <v>0</v>
      </c>
      <c r="AH33" s="4">
        <v>0</v>
      </c>
      <c r="AI33" s="6">
        <v>0</v>
      </c>
      <c r="AJ33" s="5">
        <v>0</v>
      </c>
      <c r="AK33" s="5">
        <v>0</v>
      </c>
    </row>
    <row r="34" spans="1:37" ht="15">
      <c r="A34" s="5">
        <v>32</v>
      </c>
      <c r="B34" s="5">
        <v>32</v>
      </c>
      <c r="C34" s="1" t="s">
        <v>19</v>
      </c>
      <c r="D34" s="4">
        <v>0</v>
      </c>
      <c r="E34" s="4">
        <v>19923</v>
      </c>
      <c r="F34" s="4">
        <v>1099747</v>
      </c>
      <c r="G34" s="5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126083</v>
      </c>
      <c r="O34" s="4">
        <v>916419.0302095934</v>
      </c>
      <c r="P34" s="4">
        <v>9504.557416567117</v>
      </c>
      <c r="Q34" s="4">
        <v>457934.82928552286</v>
      </c>
      <c r="R34" s="4">
        <v>618090.7774233056</v>
      </c>
      <c r="S34" s="4">
        <v>0</v>
      </c>
      <c r="T34" s="4">
        <v>9322</v>
      </c>
      <c r="U34" s="4">
        <v>2244.884</v>
      </c>
      <c r="V34" s="4">
        <v>3680.178</v>
      </c>
      <c r="W34" s="4">
        <v>4355.323</v>
      </c>
      <c r="X34" s="4">
        <v>56820.39790633307</v>
      </c>
      <c r="Y34" s="4">
        <v>0</v>
      </c>
      <c r="Z34" s="4">
        <v>94183</v>
      </c>
      <c r="AA34" s="4">
        <v>0</v>
      </c>
      <c r="AB34" s="4">
        <v>0</v>
      </c>
      <c r="AC34" s="4">
        <v>0</v>
      </c>
      <c r="AD34" s="5">
        <v>0</v>
      </c>
      <c r="AE34" s="5">
        <v>0</v>
      </c>
      <c r="AF34" s="5">
        <v>0</v>
      </c>
      <c r="AG34" s="5">
        <v>0</v>
      </c>
      <c r="AH34" s="4">
        <v>407624.4208494208</v>
      </c>
      <c r="AI34" s="6">
        <v>0</v>
      </c>
      <c r="AJ34" s="5">
        <v>0</v>
      </c>
      <c r="AK34" s="5">
        <v>0</v>
      </c>
    </row>
    <row r="35" spans="1:37" ht="15">
      <c r="A35" s="7">
        <v>33</v>
      </c>
      <c r="B35" s="7"/>
      <c r="C35" s="8" t="s">
        <v>20</v>
      </c>
      <c r="D35" s="9">
        <f>SUM(D3:D34)</f>
        <v>71752403</v>
      </c>
      <c r="E35" s="9">
        <f aca="true" t="shared" si="0" ref="E35:AK35">SUM(E3:E34)</f>
        <v>44050108</v>
      </c>
      <c r="F35" s="9">
        <f t="shared" si="0"/>
        <v>13459616.047428858</v>
      </c>
      <c r="G35" s="9">
        <f t="shared" si="0"/>
        <v>31794199.952571142</v>
      </c>
      <c r="H35" s="9">
        <f t="shared" si="0"/>
        <v>18463588</v>
      </c>
      <c r="I35" s="9">
        <f t="shared" si="0"/>
        <v>123765.00000000003</v>
      </c>
      <c r="J35" s="9">
        <f t="shared" si="0"/>
        <v>-123765</v>
      </c>
      <c r="K35" s="9">
        <f t="shared" si="0"/>
        <v>7973.99999999999</v>
      </c>
      <c r="L35" s="9">
        <f t="shared" si="0"/>
        <v>-7973.99999999999</v>
      </c>
      <c r="M35" s="9">
        <f t="shared" si="0"/>
        <v>226033971</v>
      </c>
      <c r="N35" s="9">
        <f t="shared" si="0"/>
        <v>28034657</v>
      </c>
      <c r="O35" s="9">
        <f t="shared" si="0"/>
        <v>63126365</v>
      </c>
      <c r="P35" s="9">
        <f t="shared" si="0"/>
        <v>16854106.49879256</v>
      </c>
      <c r="Q35" s="9">
        <f t="shared" si="0"/>
        <v>36301778.79171053</v>
      </c>
      <c r="R35" s="9">
        <f t="shared" si="0"/>
        <v>17385541.702562988</v>
      </c>
      <c r="S35" s="9">
        <f t="shared" si="0"/>
        <v>8129946</v>
      </c>
      <c r="T35" s="9">
        <f t="shared" si="0"/>
        <v>37726353</v>
      </c>
      <c r="U35" s="9">
        <f t="shared" si="0"/>
        <v>12195321.45706104</v>
      </c>
      <c r="V35" s="9">
        <f t="shared" si="0"/>
        <v>1660909.11470899</v>
      </c>
      <c r="W35" s="9">
        <f t="shared" si="0"/>
        <v>2846543.970507677</v>
      </c>
      <c r="X35" s="9">
        <f t="shared" si="0"/>
        <v>13807359.80906055</v>
      </c>
      <c r="Y35" s="9">
        <f t="shared" si="0"/>
        <v>37871463.39750084</v>
      </c>
      <c r="Z35" s="9">
        <f t="shared" si="0"/>
        <v>7313181</v>
      </c>
      <c r="AA35" s="9">
        <f t="shared" si="0"/>
        <v>14062022</v>
      </c>
      <c r="AB35" s="9">
        <f t="shared" si="0"/>
        <v>477467</v>
      </c>
      <c r="AC35" s="9">
        <f t="shared" si="0"/>
        <v>297000</v>
      </c>
      <c r="AD35" s="9">
        <f t="shared" si="0"/>
        <v>36675930</v>
      </c>
      <c r="AE35" s="9">
        <f t="shared" si="0"/>
        <v>7580000</v>
      </c>
      <c r="AF35" s="9">
        <f t="shared" si="0"/>
        <v>176203</v>
      </c>
      <c r="AG35" s="9">
        <f t="shared" si="0"/>
        <v>81227</v>
      </c>
      <c r="AH35" s="9">
        <f t="shared" si="0"/>
        <v>127704912.93243244</v>
      </c>
      <c r="AI35" s="9">
        <f t="shared" si="0"/>
        <v>21848.94017889666</v>
      </c>
      <c r="AJ35" s="9">
        <f t="shared" si="0"/>
        <v>3101500</v>
      </c>
      <c r="AK35" s="9">
        <f t="shared" si="0"/>
        <v>1019499</v>
      </c>
    </row>
    <row r="36" spans="4:28" ht="15">
      <c r="D36" s="4"/>
      <c r="E36" s="4"/>
      <c r="F36" s="4"/>
      <c r="H36" s="4"/>
      <c r="I36" s="4"/>
      <c r="J36" s="4"/>
      <c r="M36" s="4"/>
      <c r="N36" s="4"/>
      <c r="O36" s="4"/>
      <c r="P36" s="4"/>
      <c r="Q36" s="4"/>
      <c r="R36" s="4"/>
      <c r="S36" s="4"/>
      <c r="T36" s="4"/>
      <c r="U36" s="4"/>
      <c r="Y36" s="4"/>
      <c r="Z36" s="4"/>
      <c r="AA36" s="4"/>
      <c r="AB36" s="4"/>
    </row>
    <row r="37" spans="1:37" ht="15">
      <c r="A37" s="5">
        <v>34</v>
      </c>
      <c r="C37" s="1" t="s">
        <v>44</v>
      </c>
      <c r="D37" s="4">
        <v>0</v>
      </c>
      <c r="E37" s="4">
        <v>29837</v>
      </c>
      <c r="F37" s="4">
        <v>0</v>
      </c>
      <c r="G37" s="5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9760139.501207434</v>
      </c>
      <c r="Q37" s="4">
        <v>539380.2082894734</v>
      </c>
      <c r="R37" s="4">
        <v>24410371.297437016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4938347.190939449</v>
      </c>
      <c r="Y37" s="4">
        <v>0</v>
      </c>
      <c r="Z37" s="4">
        <v>8496019</v>
      </c>
      <c r="AA37" s="4">
        <v>0</v>
      </c>
      <c r="AB37" s="4">
        <v>0</v>
      </c>
      <c r="AC37" s="5">
        <v>0</v>
      </c>
      <c r="AD37" s="4">
        <v>0</v>
      </c>
      <c r="AE37" s="4">
        <v>0</v>
      </c>
      <c r="AF37" s="5">
        <v>0</v>
      </c>
      <c r="AG37" s="5">
        <v>0</v>
      </c>
      <c r="AH37" s="4">
        <v>0</v>
      </c>
      <c r="AI37" s="5">
        <v>0</v>
      </c>
      <c r="AJ37" s="5">
        <v>0</v>
      </c>
      <c r="AK37" s="5">
        <v>0</v>
      </c>
    </row>
    <row r="38" spans="1:37" ht="15">
      <c r="A38" s="7"/>
      <c r="B38" s="7"/>
      <c r="C38" s="8" t="s">
        <v>1</v>
      </c>
      <c r="D38" s="9">
        <f>D35+D37</f>
        <v>71752403</v>
      </c>
      <c r="E38" s="9">
        <f aca="true" t="shared" si="1" ref="E38:AK38">E35+E37</f>
        <v>44079945</v>
      </c>
      <c r="F38" s="9">
        <f t="shared" si="1"/>
        <v>13459616.047428858</v>
      </c>
      <c r="G38" s="9">
        <f t="shared" si="1"/>
        <v>31794199.952571142</v>
      </c>
      <c r="H38" s="9">
        <f t="shared" si="1"/>
        <v>18463588</v>
      </c>
      <c r="I38" s="9">
        <f t="shared" si="1"/>
        <v>123765.00000000003</v>
      </c>
      <c r="J38" s="9">
        <f t="shared" si="1"/>
        <v>-123765</v>
      </c>
      <c r="K38" s="9">
        <f t="shared" si="1"/>
        <v>7973.99999999999</v>
      </c>
      <c r="L38" s="9">
        <f t="shared" si="1"/>
        <v>-7973.99999999999</v>
      </c>
      <c r="M38" s="9">
        <f t="shared" si="1"/>
        <v>226033971</v>
      </c>
      <c r="N38" s="9">
        <f t="shared" si="1"/>
        <v>28034657</v>
      </c>
      <c r="O38" s="9">
        <f t="shared" si="1"/>
        <v>63126365</v>
      </c>
      <c r="P38" s="9">
        <f t="shared" si="1"/>
        <v>26614245.999999993</v>
      </c>
      <c r="Q38" s="9">
        <f t="shared" si="1"/>
        <v>36841159.00000001</v>
      </c>
      <c r="R38" s="9">
        <f t="shared" si="1"/>
        <v>41795913</v>
      </c>
      <c r="S38" s="9">
        <f t="shared" si="1"/>
        <v>8129946</v>
      </c>
      <c r="T38" s="9">
        <f t="shared" si="1"/>
        <v>37726353</v>
      </c>
      <c r="U38" s="9">
        <f t="shared" si="1"/>
        <v>12195321.45706104</v>
      </c>
      <c r="V38" s="9">
        <f t="shared" si="1"/>
        <v>1660909.11470899</v>
      </c>
      <c r="W38" s="9">
        <f t="shared" si="1"/>
        <v>2846543.970507677</v>
      </c>
      <c r="X38" s="9">
        <f t="shared" si="1"/>
        <v>18745707</v>
      </c>
      <c r="Y38" s="9">
        <f t="shared" si="1"/>
        <v>37871463.39750084</v>
      </c>
      <c r="Z38" s="9">
        <f t="shared" si="1"/>
        <v>15809200</v>
      </c>
      <c r="AA38" s="9">
        <f t="shared" si="1"/>
        <v>14062022</v>
      </c>
      <c r="AB38" s="9">
        <f t="shared" si="1"/>
        <v>477467</v>
      </c>
      <c r="AC38" s="9">
        <f t="shared" si="1"/>
        <v>297000</v>
      </c>
      <c r="AD38" s="9">
        <f t="shared" si="1"/>
        <v>36675930</v>
      </c>
      <c r="AE38" s="9">
        <f t="shared" si="1"/>
        <v>7580000</v>
      </c>
      <c r="AF38" s="9">
        <f t="shared" si="1"/>
        <v>176203</v>
      </c>
      <c r="AG38" s="9">
        <f t="shared" si="1"/>
        <v>81227</v>
      </c>
      <c r="AH38" s="9">
        <f t="shared" si="1"/>
        <v>127704912.93243244</v>
      </c>
      <c r="AI38" s="9">
        <f t="shared" si="1"/>
        <v>21848.94017889666</v>
      </c>
      <c r="AJ38" s="9">
        <f t="shared" si="1"/>
        <v>3101500</v>
      </c>
      <c r="AK38" s="9">
        <f t="shared" si="1"/>
        <v>1019499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5" customWidth="1"/>
    <col min="2" max="2" width="19.375" style="5" customWidth="1"/>
    <col min="3" max="3" width="13.125" style="5" bestFit="1" customWidth="1"/>
    <col min="4" max="16384" width="9.00390625" style="5" customWidth="1"/>
  </cols>
  <sheetData>
    <row r="1" ht="15">
      <c r="A1" s="11" t="s">
        <v>95</v>
      </c>
    </row>
    <row r="2" spans="1:4" ht="15">
      <c r="A2" s="16" t="s">
        <v>89</v>
      </c>
      <c r="B2" s="16" t="s">
        <v>264</v>
      </c>
      <c r="C2" s="16" t="s">
        <v>254</v>
      </c>
      <c r="D2" s="12" t="s">
        <v>139</v>
      </c>
    </row>
    <row r="3" spans="1:3" ht="15">
      <c r="A3" s="1" t="s">
        <v>62</v>
      </c>
      <c r="B3" s="5">
        <v>0.6904</v>
      </c>
      <c r="C3" s="5" t="s">
        <v>255</v>
      </c>
    </row>
    <row r="4" spans="1:3" ht="15">
      <c r="A4" s="1" t="s">
        <v>22</v>
      </c>
      <c r="B4" s="5">
        <v>0.6354</v>
      </c>
      <c r="C4" s="5" t="s">
        <v>255</v>
      </c>
    </row>
    <row r="5" spans="1:3" ht="15">
      <c r="A5" s="1" t="s">
        <v>31</v>
      </c>
      <c r="B5" s="5">
        <v>0.7191</v>
      </c>
      <c r="C5" s="5" t="s">
        <v>255</v>
      </c>
    </row>
    <row r="6" spans="1:3" ht="15">
      <c r="A6" s="1" t="s">
        <v>42</v>
      </c>
      <c r="B6" s="5">
        <v>0.7191</v>
      </c>
      <c r="C6" s="5" t="s">
        <v>255</v>
      </c>
    </row>
    <row r="7" spans="1:3" ht="15">
      <c r="A7" s="1" t="s">
        <v>125</v>
      </c>
      <c r="B7" s="5">
        <v>0.5041</v>
      </c>
      <c r="C7" s="5" t="s">
        <v>256</v>
      </c>
    </row>
    <row r="8" spans="1:3" ht="15">
      <c r="A8" s="1" t="s">
        <v>126</v>
      </c>
      <c r="B8" s="5">
        <v>81.5</v>
      </c>
      <c r="C8" s="5" t="s">
        <v>257</v>
      </c>
    </row>
    <row r="9" spans="1:3" ht="15">
      <c r="A9" s="1" t="s">
        <v>127</v>
      </c>
      <c r="B9" s="5">
        <v>81.5</v>
      </c>
      <c r="C9" s="5" t="s">
        <v>257</v>
      </c>
    </row>
    <row r="10" spans="1:3" ht="15">
      <c r="A10" s="1" t="s">
        <v>128</v>
      </c>
      <c r="B10" s="5">
        <v>200.9</v>
      </c>
      <c r="C10" s="5" t="s">
        <v>257</v>
      </c>
    </row>
    <row r="11" spans="1:3" ht="15">
      <c r="A11" s="1" t="s">
        <v>129</v>
      </c>
      <c r="B11" s="5">
        <v>200.9</v>
      </c>
      <c r="C11" s="5" t="s">
        <v>257</v>
      </c>
    </row>
    <row r="12" spans="1:3" ht="15">
      <c r="A12" s="1" t="s">
        <v>23</v>
      </c>
      <c r="B12" s="5">
        <v>0.9126</v>
      </c>
      <c r="C12" s="5" t="s">
        <v>258</v>
      </c>
    </row>
    <row r="13" spans="1:3" ht="15">
      <c r="A13" s="1" t="s">
        <v>28</v>
      </c>
      <c r="B13" s="5">
        <v>0.9341</v>
      </c>
      <c r="C13" s="5" t="s">
        <v>258</v>
      </c>
    </row>
    <row r="14" spans="1:3" ht="15">
      <c r="A14" s="1" t="s">
        <v>29</v>
      </c>
      <c r="B14" s="5">
        <v>0.9962</v>
      </c>
      <c r="C14" s="5" t="s">
        <v>258</v>
      </c>
    </row>
    <row r="15" spans="1:3" ht="15">
      <c r="A15" s="1" t="s">
        <v>26</v>
      </c>
      <c r="B15" s="5">
        <v>0.8767</v>
      </c>
      <c r="C15" s="5" t="s">
        <v>258</v>
      </c>
    </row>
    <row r="16" spans="1:3" ht="15">
      <c r="A16" s="1" t="s">
        <v>27</v>
      </c>
      <c r="B16" s="5">
        <v>0.9126</v>
      </c>
      <c r="C16" s="5" t="s">
        <v>258</v>
      </c>
    </row>
    <row r="17" spans="1:3" ht="15">
      <c r="A17" s="1" t="s">
        <v>24</v>
      </c>
      <c r="B17" s="5">
        <v>0.8266</v>
      </c>
      <c r="C17" s="5" t="s">
        <v>258</v>
      </c>
    </row>
    <row r="18" spans="1:3" ht="15">
      <c r="A18" s="1" t="s">
        <v>25</v>
      </c>
      <c r="B18" s="5">
        <v>0.8767</v>
      </c>
      <c r="C18" s="5" t="s">
        <v>258</v>
      </c>
    </row>
    <row r="19" spans="1:3" ht="15">
      <c r="A19" s="1" t="s">
        <v>30</v>
      </c>
      <c r="B19" s="5">
        <v>0.8146</v>
      </c>
      <c r="C19" s="5" t="s">
        <v>258</v>
      </c>
    </row>
    <row r="20" spans="1:3" ht="15">
      <c r="A20" s="1" t="s">
        <v>54</v>
      </c>
      <c r="B20" s="5">
        <v>1.0726</v>
      </c>
      <c r="C20" s="5" t="s">
        <v>256</v>
      </c>
    </row>
    <row r="21" spans="1:3" ht="15">
      <c r="A21" s="1" t="s">
        <v>63</v>
      </c>
      <c r="B21" s="5">
        <v>1.0105</v>
      </c>
      <c r="C21" s="5" t="s">
        <v>258</v>
      </c>
    </row>
    <row r="22" spans="1:3" ht="15">
      <c r="A22" s="2" t="s">
        <v>64</v>
      </c>
      <c r="B22" s="5">
        <v>0.8504</v>
      </c>
      <c r="C22" s="4" t="s">
        <v>255</v>
      </c>
    </row>
    <row r="23" spans="1:3" ht="15">
      <c r="A23" s="4" t="s">
        <v>65</v>
      </c>
      <c r="B23" s="5">
        <v>1.1992</v>
      </c>
      <c r="C23" s="4" t="s">
        <v>255</v>
      </c>
    </row>
    <row r="24" spans="1:3" ht="15">
      <c r="A24" s="5" t="s">
        <v>130</v>
      </c>
      <c r="B24" s="5">
        <v>1.3019</v>
      </c>
      <c r="C24" s="4" t="s">
        <v>255</v>
      </c>
    </row>
    <row r="25" spans="1:3" ht="15">
      <c r="A25" s="1" t="s">
        <v>17</v>
      </c>
      <c r="B25" s="5">
        <v>0.9818</v>
      </c>
      <c r="C25" s="5" t="s">
        <v>256</v>
      </c>
    </row>
    <row r="26" spans="1:3" ht="15">
      <c r="A26" s="1" t="s">
        <v>66</v>
      </c>
      <c r="B26" s="5">
        <v>0.301</v>
      </c>
      <c r="C26" s="5" t="s">
        <v>259</v>
      </c>
    </row>
    <row r="27" spans="1:3" ht="15">
      <c r="A27" s="1" t="s">
        <v>67</v>
      </c>
      <c r="B27" s="5">
        <v>0.3989</v>
      </c>
      <c r="C27" s="5" t="s">
        <v>259</v>
      </c>
    </row>
    <row r="28" spans="1:3" ht="15">
      <c r="A28" s="1" t="s">
        <v>68</v>
      </c>
      <c r="B28" s="5">
        <v>0.81</v>
      </c>
      <c r="C28" s="5" t="s">
        <v>255</v>
      </c>
    </row>
    <row r="29" spans="1:4" ht="15">
      <c r="A29" s="1" t="s">
        <v>38</v>
      </c>
      <c r="B29" s="15">
        <v>0.2069253322274309</v>
      </c>
      <c r="C29" s="5" t="s">
        <v>255</v>
      </c>
      <c r="D29" s="1" t="s">
        <v>260</v>
      </c>
    </row>
    <row r="30" spans="1:4" ht="15">
      <c r="A30" s="1" t="s">
        <v>39</v>
      </c>
      <c r="B30" s="15">
        <v>0.32403878627968336</v>
      </c>
      <c r="C30" s="5" t="s">
        <v>261</v>
      </c>
      <c r="D30" s="1" t="s">
        <v>260</v>
      </c>
    </row>
    <row r="31" spans="1:3" ht="15">
      <c r="A31" s="1" t="s">
        <v>69</v>
      </c>
      <c r="B31" s="5">
        <v>86</v>
      </c>
      <c r="C31" s="6" t="s">
        <v>262</v>
      </c>
    </row>
    <row r="32" spans="1:3" ht="15">
      <c r="A32" s="1" t="s">
        <v>70</v>
      </c>
      <c r="B32" s="5">
        <v>86</v>
      </c>
      <c r="C32" s="6" t="s">
        <v>262</v>
      </c>
    </row>
    <row r="33" spans="1:3" ht="15">
      <c r="A33" s="1" t="s">
        <v>71</v>
      </c>
      <c r="C33" s="5" t="s">
        <v>72</v>
      </c>
    </row>
    <row r="34" spans="1:4" ht="16.5">
      <c r="A34" s="3" t="s">
        <v>43</v>
      </c>
      <c r="B34" s="5">
        <v>86</v>
      </c>
      <c r="C34" s="6" t="s">
        <v>262</v>
      </c>
      <c r="D34" s="1" t="s">
        <v>220</v>
      </c>
    </row>
    <row r="35" spans="1:3" ht="15">
      <c r="A35" s="1" t="s">
        <v>87</v>
      </c>
      <c r="C35" s="5" t="s">
        <v>263</v>
      </c>
    </row>
    <row r="36" spans="1:4" ht="15">
      <c r="A36" s="12" t="s">
        <v>85</v>
      </c>
      <c r="B36" s="13"/>
      <c r="C36" s="14" t="s">
        <v>263</v>
      </c>
      <c r="D36" s="13"/>
    </row>
    <row r="38" ht="15">
      <c r="A38" s="5" t="s">
        <v>132</v>
      </c>
    </row>
    <row r="39" ht="15">
      <c r="A39" s="5" t="s">
        <v>131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5" customWidth="1"/>
    <col min="2" max="2" width="19.375" style="5" customWidth="1"/>
    <col min="3" max="16384" width="9.00390625" style="5" customWidth="1"/>
  </cols>
  <sheetData>
    <row r="1" ht="16.5">
      <c r="A1" s="17" t="s">
        <v>219</v>
      </c>
    </row>
    <row r="2" spans="1:4" ht="15">
      <c r="A2" s="16" t="s">
        <v>89</v>
      </c>
      <c r="B2" s="16" t="s">
        <v>133</v>
      </c>
      <c r="C2" s="16" t="s">
        <v>2</v>
      </c>
      <c r="D2" s="12" t="s">
        <v>139</v>
      </c>
    </row>
    <row r="3" spans="1:3" ht="15">
      <c r="A3" s="1" t="s">
        <v>62</v>
      </c>
      <c r="B3" s="45">
        <v>1.04511493078644</v>
      </c>
      <c r="C3" s="5" t="s">
        <v>134</v>
      </c>
    </row>
    <row r="4" spans="1:3" ht="15">
      <c r="A4" s="1" t="s">
        <v>22</v>
      </c>
      <c r="B4" s="45">
        <v>1.0154523000722382</v>
      </c>
      <c r="C4" s="5" t="s">
        <v>134</v>
      </c>
    </row>
    <row r="5" spans="1:3" ht="15">
      <c r="A5" s="1" t="s">
        <v>31</v>
      </c>
      <c r="B5" s="45">
        <v>1.231095919899875</v>
      </c>
      <c r="C5" s="5" t="s">
        <v>134</v>
      </c>
    </row>
    <row r="6" spans="1:3" ht="15">
      <c r="A6" s="1" t="s">
        <v>42</v>
      </c>
      <c r="B6" s="45">
        <v>1.231095919899875</v>
      </c>
      <c r="C6" s="5" t="s">
        <v>134</v>
      </c>
    </row>
    <row r="7" spans="1:3" ht="15">
      <c r="A7" s="1" t="s">
        <v>125</v>
      </c>
      <c r="B7" s="47">
        <v>0.46193804747264433</v>
      </c>
      <c r="C7" s="5" t="s">
        <v>134</v>
      </c>
    </row>
    <row r="8" spans="1:4" ht="15">
      <c r="A8" s="1" t="s">
        <v>126</v>
      </c>
      <c r="B8" s="45">
        <v>1.231095919899875</v>
      </c>
      <c r="C8" s="5" t="s">
        <v>134</v>
      </c>
      <c r="D8" s="1" t="s">
        <v>140</v>
      </c>
    </row>
    <row r="9" spans="1:4" ht="15">
      <c r="A9" s="1" t="s">
        <v>127</v>
      </c>
      <c r="B9" s="45">
        <v>1.231095919899875</v>
      </c>
      <c r="C9" s="5" t="s">
        <v>134</v>
      </c>
      <c r="D9" s="1" t="s">
        <v>140</v>
      </c>
    </row>
    <row r="10" spans="1:4" ht="15">
      <c r="A10" s="1" t="s">
        <v>128</v>
      </c>
      <c r="B10" s="45">
        <v>1.231095919899875</v>
      </c>
      <c r="C10" s="5" t="s">
        <v>134</v>
      </c>
      <c r="D10" s="1" t="s">
        <v>140</v>
      </c>
    </row>
    <row r="11" spans="1:4" ht="15">
      <c r="A11" s="1" t="s">
        <v>129</v>
      </c>
      <c r="B11" s="45">
        <v>1.231095919899875</v>
      </c>
      <c r="C11" s="5" t="s">
        <v>134</v>
      </c>
      <c r="D11" s="1" t="s">
        <v>140</v>
      </c>
    </row>
    <row r="12" spans="1:3" ht="15">
      <c r="A12" s="1" t="s">
        <v>23</v>
      </c>
      <c r="B12" s="48">
        <v>0.7915231491876233</v>
      </c>
      <c r="C12" s="5" t="s">
        <v>134</v>
      </c>
    </row>
    <row r="13" spans="1:3" ht="15">
      <c r="A13" s="1" t="s">
        <v>28</v>
      </c>
      <c r="B13" s="48">
        <v>0.8091946806108554</v>
      </c>
      <c r="C13" s="5" t="s">
        <v>134</v>
      </c>
    </row>
    <row r="14" spans="1:3" ht="15">
      <c r="A14" s="1" t="s">
        <v>29</v>
      </c>
      <c r="B14" s="48">
        <v>0.8116070574579403</v>
      </c>
      <c r="C14" s="5" t="s">
        <v>134</v>
      </c>
    </row>
    <row r="15" spans="1:3" ht="15">
      <c r="A15" s="1" t="s">
        <v>26</v>
      </c>
      <c r="B15" s="48">
        <v>0.7788100729696589</v>
      </c>
      <c r="C15" s="5" t="s">
        <v>134</v>
      </c>
    </row>
    <row r="16" spans="1:3" ht="15">
      <c r="A16" s="1" t="s">
        <v>27</v>
      </c>
      <c r="B16" s="48">
        <v>0.7902157128678501</v>
      </c>
      <c r="C16" s="5" t="s">
        <v>134</v>
      </c>
    </row>
    <row r="17" spans="1:3" ht="15">
      <c r="A17" s="1" t="s">
        <v>24</v>
      </c>
      <c r="B17" s="48">
        <v>0.7614715449697556</v>
      </c>
      <c r="C17" s="5" t="s">
        <v>134</v>
      </c>
    </row>
    <row r="18" spans="1:3" ht="15">
      <c r="A18" s="1" t="s">
        <v>25</v>
      </c>
      <c r="B18" s="48">
        <v>0.7601927917189462</v>
      </c>
      <c r="C18" s="5" t="s">
        <v>134</v>
      </c>
    </row>
    <row r="19" spans="1:3" ht="15">
      <c r="A19" s="1" t="s">
        <v>30</v>
      </c>
      <c r="B19" s="48">
        <v>0.7469509024699241</v>
      </c>
      <c r="C19" s="5" t="s">
        <v>134</v>
      </c>
    </row>
    <row r="20" spans="1:3" ht="15">
      <c r="A20" s="1" t="s">
        <v>54</v>
      </c>
      <c r="B20" s="48">
        <v>0.5192666129032258</v>
      </c>
      <c r="C20" s="5" t="s">
        <v>134</v>
      </c>
    </row>
    <row r="21" spans="1:3" ht="15">
      <c r="A21" s="1" t="s">
        <v>63</v>
      </c>
      <c r="B21" s="48">
        <v>0.88</v>
      </c>
      <c r="C21" s="5" t="s">
        <v>134</v>
      </c>
    </row>
    <row r="22" spans="1:3" ht="15">
      <c r="A22" s="2" t="s">
        <v>64</v>
      </c>
      <c r="B22" s="48">
        <v>1.0612350952492946</v>
      </c>
      <c r="C22" s="4" t="s">
        <v>134</v>
      </c>
    </row>
    <row r="23" spans="1:3" ht="15">
      <c r="A23" s="4" t="s">
        <v>65</v>
      </c>
      <c r="B23" s="48">
        <v>0.6882648371147433</v>
      </c>
      <c r="C23" s="5" t="s">
        <v>134</v>
      </c>
    </row>
    <row r="24" spans="1:3" ht="15">
      <c r="A24" s="5" t="s">
        <v>130</v>
      </c>
      <c r="B24" s="48">
        <v>0.585076657422229</v>
      </c>
      <c r="C24" s="5" t="s">
        <v>134</v>
      </c>
    </row>
    <row r="25" spans="1:3" ht="15">
      <c r="A25" s="1" t="s">
        <v>17</v>
      </c>
      <c r="B25" s="48">
        <v>0.5965231717254023</v>
      </c>
      <c r="C25" s="5" t="s">
        <v>134</v>
      </c>
    </row>
    <row r="26" spans="1:4" ht="15">
      <c r="A26" s="1" t="s">
        <v>66</v>
      </c>
      <c r="B26" s="48">
        <v>1.075</v>
      </c>
      <c r="C26" s="5" t="s">
        <v>134</v>
      </c>
      <c r="D26" s="1" t="s">
        <v>138</v>
      </c>
    </row>
    <row r="27" spans="1:4" ht="15">
      <c r="A27" s="1" t="s">
        <v>67</v>
      </c>
      <c r="B27" s="48">
        <v>0.879</v>
      </c>
      <c r="C27" s="5" t="s">
        <v>134</v>
      </c>
      <c r="D27" s="1" t="s">
        <v>138</v>
      </c>
    </row>
    <row r="28" spans="1:3" ht="15">
      <c r="A28" s="1" t="s">
        <v>68</v>
      </c>
      <c r="B28" s="48">
        <v>0.9134680134680134</v>
      </c>
      <c r="C28" s="5" t="s">
        <v>134</v>
      </c>
    </row>
    <row r="29" spans="1:4" ht="15">
      <c r="A29" s="1" t="s">
        <v>38</v>
      </c>
      <c r="B29" s="48">
        <v>0.285875513352974</v>
      </c>
      <c r="C29" s="5" t="s">
        <v>134</v>
      </c>
      <c r="D29" s="1" t="s">
        <v>282</v>
      </c>
    </row>
    <row r="30" spans="1:4" ht="15">
      <c r="A30" s="1" t="s">
        <v>39</v>
      </c>
      <c r="B30" s="48">
        <v>0.5350063145963666</v>
      </c>
      <c r="C30" s="5" t="s">
        <v>134</v>
      </c>
      <c r="D30" s="1" t="s">
        <v>283</v>
      </c>
    </row>
    <row r="31" spans="1:3" ht="15">
      <c r="A31" s="1" t="s">
        <v>69</v>
      </c>
      <c r="C31" s="6" t="s">
        <v>135</v>
      </c>
    </row>
    <row r="32" spans="1:3" ht="15">
      <c r="A32" s="1" t="s">
        <v>70</v>
      </c>
      <c r="C32" s="6" t="s">
        <v>135</v>
      </c>
    </row>
    <row r="33" spans="1:3" ht="15">
      <c r="A33" s="1" t="s">
        <v>71</v>
      </c>
      <c r="B33" s="5">
        <v>0.12</v>
      </c>
      <c r="C33" s="5" t="s">
        <v>136</v>
      </c>
    </row>
    <row r="34" spans="1:3" ht="15">
      <c r="A34" s="3" t="s">
        <v>43</v>
      </c>
      <c r="C34" s="6" t="s">
        <v>135</v>
      </c>
    </row>
    <row r="35" spans="1:3" ht="15">
      <c r="A35" s="1" t="s">
        <v>87</v>
      </c>
      <c r="C35" s="5" t="s">
        <v>135</v>
      </c>
    </row>
    <row r="36" spans="1:4" ht="15">
      <c r="A36" s="12" t="s">
        <v>85</v>
      </c>
      <c r="B36" s="13"/>
      <c r="C36" s="14" t="s">
        <v>135</v>
      </c>
      <c r="D36" s="13"/>
    </row>
    <row r="38" ht="15">
      <c r="A38" s="5" t="s">
        <v>137</v>
      </c>
    </row>
    <row r="39" ht="16.5">
      <c r="A39" s="5" t="s">
        <v>265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1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375" style="5" customWidth="1"/>
    <col min="13" max="15" width="10.125" style="5" bestFit="1" customWidth="1"/>
    <col min="16" max="16" width="9.50390625" style="5" customWidth="1"/>
    <col min="17" max="18" width="10.125" style="5" bestFit="1" customWidth="1"/>
    <col min="19" max="24" width="9.125" style="5" bestFit="1" customWidth="1"/>
    <col min="25" max="25" width="10.125" style="5" bestFit="1" customWidth="1"/>
    <col min="26" max="28" width="9.125" style="5" bestFit="1" customWidth="1"/>
    <col min="29" max="33" width="9.00390625" style="5" customWidth="1"/>
    <col min="34" max="34" width="10.125" style="5" bestFit="1" customWidth="1"/>
    <col min="35" max="16384" width="9.00390625" style="5" customWidth="1"/>
  </cols>
  <sheetData>
    <row r="1" spans="1:37" ht="16.5">
      <c r="A1" s="17" t="s">
        <v>187</v>
      </c>
      <c r="B1" s="1" t="s">
        <v>4</v>
      </c>
      <c r="C1" s="22" t="s">
        <v>89</v>
      </c>
      <c r="D1" s="1" t="s">
        <v>100</v>
      </c>
      <c r="E1" s="1" t="s">
        <v>22</v>
      </c>
      <c r="F1" s="1" t="s">
        <v>31</v>
      </c>
      <c r="G1" s="1" t="s">
        <v>42</v>
      </c>
      <c r="H1" s="1" t="s">
        <v>115</v>
      </c>
      <c r="I1" s="1" t="s">
        <v>116</v>
      </c>
      <c r="J1" s="1" t="s">
        <v>117</v>
      </c>
      <c r="K1" s="1" t="s">
        <v>118</v>
      </c>
      <c r="L1" s="1" t="s">
        <v>119</v>
      </c>
      <c r="M1" s="1" t="s">
        <v>23</v>
      </c>
      <c r="N1" s="1" t="s">
        <v>28</v>
      </c>
      <c r="O1" s="1" t="s">
        <v>101</v>
      </c>
      <c r="P1" s="1" t="s">
        <v>26</v>
      </c>
      <c r="Q1" s="1" t="s">
        <v>27</v>
      </c>
      <c r="R1" s="1" t="s">
        <v>24</v>
      </c>
      <c r="S1" s="1" t="s">
        <v>25</v>
      </c>
      <c r="T1" s="1" t="s">
        <v>30</v>
      </c>
      <c r="U1" s="1" t="s">
        <v>102</v>
      </c>
      <c r="V1" s="2" t="s">
        <v>103</v>
      </c>
      <c r="W1" s="2" t="s">
        <v>104</v>
      </c>
      <c r="X1" s="4" t="s">
        <v>105</v>
      </c>
      <c r="Y1" s="5" t="s">
        <v>120</v>
      </c>
      <c r="Z1" s="1" t="s">
        <v>17</v>
      </c>
      <c r="AA1" s="1" t="s">
        <v>106</v>
      </c>
      <c r="AB1" s="1" t="s">
        <v>107</v>
      </c>
      <c r="AC1" s="1" t="s">
        <v>40</v>
      </c>
      <c r="AD1" s="1" t="s">
        <v>38</v>
      </c>
      <c r="AE1" s="1" t="s">
        <v>39</v>
      </c>
      <c r="AF1" s="1" t="s">
        <v>48</v>
      </c>
      <c r="AG1" s="1" t="s">
        <v>49</v>
      </c>
      <c r="AH1" s="2" t="s">
        <v>108</v>
      </c>
      <c r="AI1" s="3" t="s">
        <v>43</v>
      </c>
      <c r="AJ1" s="1" t="s">
        <v>47</v>
      </c>
      <c r="AK1" s="1" t="s">
        <v>86</v>
      </c>
    </row>
    <row r="2" spans="1:37" ht="16.5">
      <c r="A2" s="1" t="s">
        <v>3</v>
      </c>
      <c r="B2" s="1" t="s">
        <v>5</v>
      </c>
      <c r="C2" s="22" t="s">
        <v>188</v>
      </c>
      <c r="D2" s="5" t="s">
        <v>142</v>
      </c>
      <c r="E2" s="5" t="s">
        <v>142</v>
      </c>
      <c r="F2" s="5" t="s">
        <v>142</v>
      </c>
      <c r="G2" s="5" t="s">
        <v>142</v>
      </c>
      <c r="H2" s="5" t="s">
        <v>142</v>
      </c>
      <c r="I2" s="5" t="s">
        <v>142</v>
      </c>
      <c r="J2" s="5" t="s">
        <v>142</v>
      </c>
      <c r="K2" s="5" t="s">
        <v>142</v>
      </c>
      <c r="L2" s="5" t="s">
        <v>142</v>
      </c>
      <c r="M2" s="5" t="s">
        <v>142</v>
      </c>
      <c r="N2" s="5" t="s">
        <v>142</v>
      </c>
      <c r="O2" s="5" t="s">
        <v>142</v>
      </c>
      <c r="P2" s="5" t="s">
        <v>142</v>
      </c>
      <c r="Q2" s="5" t="s">
        <v>142</v>
      </c>
      <c r="R2" s="5" t="s">
        <v>142</v>
      </c>
      <c r="S2" s="5" t="s">
        <v>142</v>
      </c>
      <c r="T2" s="5" t="s">
        <v>142</v>
      </c>
      <c r="U2" s="5" t="s">
        <v>142</v>
      </c>
      <c r="V2" s="5" t="s">
        <v>142</v>
      </c>
      <c r="W2" s="5" t="s">
        <v>142</v>
      </c>
      <c r="X2" s="5" t="s">
        <v>142</v>
      </c>
      <c r="Y2" s="5" t="s">
        <v>142</v>
      </c>
      <c r="Z2" s="5" t="s">
        <v>142</v>
      </c>
      <c r="AA2" s="5" t="s">
        <v>142</v>
      </c>
      <c r="AB2" s="5" t="s">
        <v>142</v>
      </c>
      <c r="AC2" s="5" t="s">
        <v>142</v>
      </c>
      <c r="AD2" s="5" t="s">
        <v>142</v>
      </c>
      <c r="AE2" s="5" t="s">
        <v>142</v>
      </c>
      <c r="AF2" s="5" t="s">
        <v>192</v>
      </c>
      <c r="AG2" s="5" t="s">
        <v>191</v>
      </c>
      <c r="AH2" s="5" t="s">
        <v>193</v>
      </c>
      <c r="AI2" s="5" t="s">
        <v>142</v>
      </c>
      <c r="AJ2" s="5" t="s">
        <v>191</v>
      </c>
      <c r="AK2" s="5" t="s">
        <v>193</v>
      </c>
    </row>
    <row r="3" spans="1:37" ht="15">
      <c r="A3" s="7">
        <v>1</v>
      </c>
      <c r="B3" s="7">
        <v>1</v>
      </c>
      <c r="C3" s="8" t="s">
        <v>228</v>
      </c>
      <c r="D3" s="20">
        <v>0</v>
      </c>
      <c r="E3" s="20">
        <v>0</v>
      </c>
      <c r="F3" s="39">
        <v>6.212999989999999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39">
        <v>37.23138049335315</v>
      </c>
      <c r="O3" s="39">
        <v>45.9929230116859</v>
      </c>
      <c r="P3" s="39">
        <v>2.852654005090802</v>
      </c>
      <c r="Q3" s="39">
        <v>40.0658170788002</v>
      </c>
      <c r="R3" s="39">
        <v>23.418803699548167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39">
        <v>2.67598126</v>
      </c>
      <c r="Y3" s="20">
        <v>0</v>
      </c>
      <c r="Z3" s="39">
        <v>1.9369354799999998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</row>
    <row r="4" spans="1:37" ht="15">
      <c r="A4" s="5">
        <v>2</v>
      </c>
      <c r="B4" s="5">
        <v>2</v>
      </c>
      <c r="C4" s="1" t="s">
        <v>229</v>
      </c>
      <c r="D4" s="19">
        <v>0</v>
      </c>
      <c r="E4" s="37">
        <v>5.7319568</v>
      </c>
      <c r="F4" s="37">
        <v>4.49021804</v>
      </c>
      <c r="G4" s="19">
        <v>0</v>
      </c>
      <c r="H4" s="19">
        <v>0</v>
      </c>
      <c r="I4" s="37">
        <v>0.89154829</v>
      </c>
      <c r="J4" s="19">
        <v>0</v>
      </c>
      <c r="K4" s="37">
        <v>1.51560241</v>
      </c>
      <c r="L4" s="19">
        <v>0</v>
      </c>
      <c r="M4" s="19">
        <v>0</v>
      </c>
      <c r="N4" s="37">
        <v>6.88565638</v>
      </c>
      <c r="O4" s="37">
        <v>17.396098389646742</v>
      </c>
      <c r="P4" s="37">
        <v>1.6052890899999996</v>
      </c>
      <c r="Q4" s="37">
        <v>43.39699999999999</v>
      </c>
      <c r="R4" s="37">
        <v>23.418803699548167</v>
      </c>
      <c r="S4" s="19">
        <v>0</v>
      </c>
      <c r="T4" s="19">
        <v>0</v>
      </c>
      <c r="U4" s="19">
        <v>0</v>
      </c>
      <c r="V4" s="37">
        <v>2.497</v>
      </c>
      <c r="W4" s="37">
        <v>5.56048118</v>
      </c>
      <c r="X4" s="37">
        <v>1.3336666</v>
      </c>
      <c r="Y4" s="37">
        <v>0.76056055</v>
      </c>
      <c r="Z4" s="37">
        <v>1.93693548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</row>
    <row r="5" spans="1:37" ht="15">
      <c r="A5" s="5">
        <v>3</v>
      </c>
      <c r="B5" s="5">
        <v>3</v>
      </c>
      <c r="C5" s="1" t="s">
        <v>223</v>
      </c>
      <c r="D5" s="19">
        <v>0</v>
      </c>
      <c r="E5" s="37">
        <v>5.527112819640017</v>
      </c>
      <c r="F5" s="37">
        <v>1.9519960299999999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3.9684858783144197</v>
      </c>
      <c r="O5" s="37">
        <v>4.137347458048233</v>
      </c>
      <c r="P5" s="37">
        <v>0.437331231924763</v>
      </c>
      <c r="Q5" s="37">
        <v>20.70293309350401</v>
      </c>
      <c r="R5" s="37">
        <v>23.418803699548167</v>
      </c>
      <c r="S5" s="19">
        <v>0</v>
      </c>
      <c r="T5" s="19">
        <v>0</v>
      </c>
      <c r="U5" s="37">
        <v>1.7623158689828904</v>
      </c>
      <c r="V5" s="37">
        <v>3.5893188300000007</v>
      </c>
      <c r="W5" s="37">
        <v>7.1917900853523316</v>
      </c>
      <c r="X5" s="37">
        <v>3.1595059999999986</v>
      </c>
      <c r="Y5" s="19">
        <v>0</v>
      </c>
      <c r="Z5" s="37">
        <v>1.824449233485233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</row>
    <row r="6" spans="1:37" ht="15">
      <c r="A6" s="5">
        <v>4</v>
      </c>
      <c r="B6" s="5">
        <v>4</v>
      </c>
      <c r="C6" s="1" t="s">
        <v>230</v>
      </c>
      <c r="D6" s="19">
        <v>0</v>
      </c>
      <c r="E6" s="37">
        <v>5.047736669999999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10.940020889999998</v>
      </c>
      <c r="O6" s="37">
        <v>4.713376276516622</v>
      </c>
      <c r="P6" s="37">
        <v>2.57544231</v>
      </c>
      <c r="Q6" s="37">
        <v>20.70293309350401</v>
      </c>
      <c r="R6" s="37">
        <v>23.41880369954817</v>
      </c>
      <c r="S6" s="19">
        <v>0</v>
      </c>
      <c r="T6" s="19">
        <v>0</v>
      </c>
      <c r="U6" s="37">
        <v>1.7623158689828908</v>
      </c>
      <c r="V6" s="37">
        <v>3.7829345299999995</v>
      </c>
      <c r="W6" s="37">
        <v>5.64352865</v>
      </c>
      <c r="X6" s="37">
        <v>2.826484</v>
      </c>
      <c r="Y6" s="19">
        <v>0</v>
      </c>
      <c r="Z6" s="37">
        <v>1.48898386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</row>
    <row r="7" spans="1:37" ht="15">
      <c r="A7" s="5">
        <v>5</v>
      </c>
      <c r="B7" s="5">
        <v>5</v>
      </c>
      <c r="C7" s="1" t="s">
        <v>231</v>
      </c>
      <c r="D7" s="19">
        <v>0</v>
      </c>
      <c r="E7" s="37">
        <v>4.948697194753463</v>
      </c>
      <c r="F7" s="37">
        <v>1.5042946552160852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7.463920626020148</v>
      </c>
      <c r="O7" s="37">
        <v>3.926238418182269</v>
      </c>
      <c r="P7" s="37">
        <v>2.4559261277787208</v>
      </c>
      <c r="Q7" s="37">
        <v>20.70293309350402</v>
      </c>
      <c r="R7" s="37">
        <v>23.418803699548175</v>
      </c>
      <c r="S7" s="19">
        <v>0</v>
      </c>
      <c r="T7" s="19">
        <v>0</v>
      </c>
      <c r="U7" s="37">
        <v>1.7623158689828904</v>
      </c>
      <c r="V7" s="37">
        <v>2.3739629343647417</v>
      </c>
      <c r="W7" s="37">
        <v>7.041671082554155</v>
      </c>
      <c r="X7" s="37">
        <v>2.677839249330341</v>
      </c>
      <c r="Y7" s="37">
        <v>0.795056496923077</v>
      </c>
      <c r="Z7" s="37">
        <v>2.204827191441735</v>
      </c>
      <c r="AA7" s="37">
        <v>1.8028076940614315</v>
      </c>
      <c r="AB7" s="37">
        <v>2.622040767914998</v>
      </c>
      <c r="AC7" s="37">
        <v>7.21175681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</row>
    <row r="8" spans="1:37" ht="15">
      <c r="A8" s="5">
        <v>6</v>
      </c>
      <c r="B8" s="5">
        <v>6</v>
      </c>
      <c r="C8" s="1" t="s">
        <v>232</v>
      </c>
      <c r="D8" s="19">
        <v>0</v>
      </c>
      <c r="E8" s="37">
        <v>4.7424953614707945</v>
      </c>
      <c r="F8" s="37">
        <v>2.1111607176526888</v>
      </c>
      <c r="G8" s="19">
        <v>0</v>
      </c>
      <c r="H8" s="37">
        <v>2.2394491910455594</v>
      </c>
      <c r="I8" s="37">
        <v>0.89154829</v>
      </c>
      <c r="J8" s="19">
        <v>0</v>
      </c>
      <c r="K8" s="37">
        <v>1.51560241</v>
      </c>
      <c r="L8" s="19">
        <v>0</v>
      </c>
      <c r="M8" s="37">
        <v>1.58245801</v>
      </c>
      <c r="N8" s="37">
        <v>4.096018094994085</v>
      </c>
      <c r="O8" s="37">
        <v>6.169511158867877</v>
      </c>
      <c r="P8" s="37">
        <v>1.8415769849628851</v>
      </c>
      <c r="Q8" s="37">
        <v>20.70293309350401</v>
      </c>
      <c r="R8" s="37">
        <v>23.418803699548178</v>
      </c>
      <c r="S8" s="19">
        <v>0</v>
      </c>
      <c r="T8" s="19">
        <v>0</v>
      </c>
      <c r="U8" s="37">
        <v>1.637327920959481</v>
      </c>
      <c r="V8" s="37">
        <v>4.190120578485625</v>
      </c>
      <c r="W8" s="37">
        <v>5.6300899926940104</v>
      </c>
      <c r="X8" s="37">
        <v>2.2374244911285612</v>
      </c>
      <c r="Y8" s="37">
        <v>1.5237727777552563</v>
      </c>
      <c r="Z8" s="37">
        <v>2.1635109217495785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37">
        <v>2.6186423301696777</v>
      </c>
      <c r="AJ8" s="19">
        <v>0</v>
      </c>
      <c r="AK8" s="19">
        <v>0</v>
      </c>
    </row>
    <row r="9" spans="1:37" ht="15">
      <c r="A9" s="5">
        <v>7</v>
      </c>
      <c r="B9" s="5">
        <v>7</v>
      </c>
      <c r="C9" s="1" t="s">
        <v>233</v>
      </c>
      <c r="D9" s="19">
        <v>0</v>
      </c>
      <c r="E9" s="37">
        <v>7.349038234738428</v>
      </c>
      <c r="F9" s="37">
        <v>0.688</v>
      </c>
      <c r="G9" s="19">
        <v>0</v>
      </c>
      <c r="H9" s="37">
        <v>4.47430418</v>
      </c>
      <c r="I9" s="37">
        <v>3.275</v>
      </c>
      <c r="J9" s="19">
        <v>0</v>
      </c>
      <c r="K9" s="37">
        <v>6.912</v>
      </c>
      <c r="L9" s="19">
        <v>0</v>
      </c>
      <c r="M9" s="19">
        <v>0</v>
      </c>
      <c r="N9" s="37">
        <v>2.190459979017795</v>
      </c>
      <c r="O9" s="37">
        <v>2.437190149932917</v>
      </c>
      <c r="P9" s="37">
        <v>3.663923556265721</v>
      </c>
      <c r="Q9" s="37">
        <v>1.919102465643982</v>
      </c>
      <c r="R9" s="37">
        <v>23.418803699548178</v>
      </c>
      <c r="S9" s="19">
        <v>0</v>
      </c>
      <c r="T9" s="37">
        <v>2.94999102</v>
      </c>
      <c r="U9" s="37">
        <v>1.7289436380065608</v>
      </c>
      <c r="V9" s="37">
        <v>3.3102537001091474</v>
      </c>
      <c r="W9" s="37">
        <v>3.377713943889056</v>
      </c>
      <c r="X9" s="37">
        <v>1.9557060373771722</v>
      </c>
      <c r="Y9" s="37">
        <v>0.61799999</v>
      </c>
      <c r="Z9" s="37">
        <v>3.7386852207329846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</row>
    <row r="10" spans="1:37" ht="15">
      <c r="A10" s="5">
        <v>8</v>
      </c>
      <c r="B10" s="5">
        <v>8</v>
      </c>
      <c r="C10" s="1" t="s">
        <v>234</v>
      </c>
      <c r="D10" s="19">
        <v>0</v>
      </c>
      <c r="E10" s="37">
        <v>15.6544192881678</v>
      </c>
      <c r="F10" s="37">
        <v>7.648340345515065</v>
      </c>
      <c r="G10" s="19">
        <v>0</v>
      </c>
      <c r="H10" s="37">
        <v>4.897599290412599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7">
        <v>7.8590618030230965</v>
      </c>
      <c r="O10" s="37">
        <v>15.773417399990702</v>
      </c>
      <c r="P10" s="37">
        <v>3.663969439663721</v>
      </c>
      <c r="Q10" s="37">
        <v>20.702933093504015</v>
      </c>
      <c r="R10" s="37">
        <v>23.418803699548175</v>
      </c>
      <c r="S10" s="19">
        <v>0</v>
      </c>
      <c r="T10" s="19">
        <v>0</v>
      </c>
      <c r="U10" s="37">
        <v>1.7623158689828906</v>
      </c>
      <c r="V10" s="37">
        <v>5.8166456698666975</v>
      </c>
      <c r="W10" s="37">
        <v>13.958250916242072</v>
      </c>
      <c r="X10" s="37">
        <v>5.96621290259564</v>
      </c>
      <c r="Y10" s="37">
        <v>6.327266708757804</v>
      </c>
      <c r="Z10" s="37">
        <v>7.641252724752463</v>
      </c>
      <c r="AA10" s="19">
        <v>0</v>
      </c>
      <c r="AB10" s="19">
        <v>0</v>
      </c>
      <c r="AC10" s="37">
        <v>14.80602121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</row>
    <row r="11" spans="1:37" ht="15">
      <c r="A11" s="5">
        <v>9</v>
      </c>
      <c r="B11" s="5">
        <v>9</v>
      </c>
      <c r="C11" s="1" t="s">
        <v>235</v>
      </c>
      <c r="D11" s="37">
        <v>1.0817608724982701</v>
      </c>
      <c r="E11" s="37">
        <v>1.0715483506722885</v>
      </c>
      <c r="F11" s="37">
        <v>8.99749746901374</v>
      </c>
      <c r="G11" s="40">
        <v>0</v>
      </c>
      <c r="H11" s="37">
        <v>3.7251089556612644</v>
      </c>
      <c r="I11" s="37">
        <v>0.3835529787660678</v>
      </c>
      <c r="J11" s="19">
        <v>0</v>
      </c>
      <c r="K11" s="37">
        <v>0.9607285806920219</v>
      </c>
      <c r="L11" s="19">
        <v>0</v>
      </c>
      <c r="M11" s="19">
        <v>0</v>
      </c>
      <c r="N11" s="37">
        <v>5.077931005308985</v>
      </c>
      <c r="O11" s="37">
        <v>5.08125015188191</v>
      </c>
      <c r="P11" s="37">
        <v>3.409619168831257</v>
      </c>
      <c r="Q11" s="37">
        <v>20.70293309350401</v>
      </c>
      <c r="R11" s="37">
        <v>23.418803699548178</v>
      </c>
      <c r="S11" s="19">
        <v>0</v>
      </c>
      <c r="T11" s="19">
        <v>0</v>
      </c>
      <c r="U11" s="37">
        <v>1.7623158689828902</v>
      </c>
      <c r="V11" s="37">
        <v>25.474627838082373</v>
      </c>
      <c r="W11" s="37">
        <v>8.384842928578559</v>
      </c>
      <c r="X11" s="37">
        <v>1.826377211717375</v>
      </c>
      <c r="Y11" s="37">
        <v>1.791083141387803</v>
      </c>
      <c r="Z11" s="37">
        <v>2.88408726566719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37">
        <v>3.707641603113644</v>
      </c>
      <c r="AJ11" s="19">
        <v>0</v>
      </c>
      <c r="AK11" s="19">
        <v>0</v>
      </c>
    </row>
    <row r="12" spans="1:37" ht="15">
      <c r="A12" s="5">
        <v>10</v>
      </c>
      <c r="B12" s="5">
        <v>10</v>
      </c>
      <c r="C12" s="1" t="s">
        <v>236</v>
      </c>
      <c r="D12" s="19">
        <v>0</v>
      </c>
      <c r="E12" s="37">
        <v>1.2330218550611665</v>
      </c>
      <c r="F12" s="37">
        <v>1.2834238265759927</v>
      </c>
      <c r="G12" s="19">
        <v>0</v>
      </c>
      <c r="H12" s="37">
        <v>3.36999984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9.948091368865615</v>
      </c>
      <c r="O12" s="37">
        <v>23.692463534450212</v>
      </c>
      <c r="P12" s="37">
        <v>2.6911061768969664</v>
      </c>
      <c r="Q12" s="37">
        <v>20.70293309350401</v>
      </c>
      <c r="R12" s="37">
        <v>23.418803699548178</v>
      </c>
      <c r="S12" s="19">
        <v>0</v>
      </c>
      <c r="T12" s="19">
        <v>0</v>
      </c>
      <c r="U12" s="37">
        <v>1.7623158689828904</v>
      </c>
      <c r="V12" s="37">
        <v>3.415992286123782</v>
      </c>
      <c r="W12" s="37">
        <v>0.6195765022216315</v>
      </c>
      <c r="X12" s="37">
        <v>2.6076730905708674</v>
      </c>
      <c r="Y12" s="37">
        <v>1.2667034978584728</v>
      </c>
      <c r="Z12" s="37">
        <v>1.7052939902237472</v>
      </c>
      <c r="AA12" s="19">
        <v>0</v>
      </c>
      <c r="AB12" s="19">
        <v>0</v>
      </c>
      <c r="AC12" s="37">
        <v>0.1191981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</row>
    <row r="13" spans="1:37" ht="15">
      <c r="A13" s="5">
        <v>11</v>
      </c>
      <c r="B13" s="5">
        <v>11</v>
      </c>
      <c r="C13" s="1" t="s">
        <v>237</v>
      </c>
      <c r="D13" s="19">
        <v>0</v>
      </c>
      <c r="E13" s="37">
        <v>5.236104717032758</v>
      </c>
      <c r="F13" s="37">
        <v>3.02583586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5.767597300000001</v>
      </c>
      <c r="O13" s="37">
        <v>15.535705065796854</v>
      </c>
      <c r="P13" s="37">
        <v>2.89537588</v>
      </c>
      <c r="Q13" s="37">
        <v>20.70293309350401</v>
      </c>
      <c r="R13" s="37">
        <v>23.418803699548175</v>
      </c>
      <c r="S13" s="19">
        <v>0</v>
      </c>
      <c r="T13" s="19">
        <v>0</v>
      </c>
      <c r="U13" s="37">
        <v>1.7623158689828904</v>
      </c>
      <c r="V13" s="37">
        <v>3.46752782</v>
      </c>
      <c r="W13" s="37">
        <v>0.38</v>
      </c>
      <c r="X13" s="37">
        <v>3.17824224</v>
      </c>
      <c r="Y13" s="37">
        <v>2.17672695</v>
      </c>
      <c r="Z13" s="37">
        <v>2.0284431900000004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ht="15">
      <c r="A14" s="5">
        <v>12</v>
      </c>
      <c r="B14" s="5">
        <v>12</v>
      </c>
      <c r="C14" s="1" t="s">
        <v>238</v>
      </c>
      <c r="D14" s="19">
        <v>0</v>
      </c>
      <c r="E14" s="19">
        <v>0</v>
      </c>
      <c r="F14" s="37">
        <v>2.0373834000000004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10.85216874</v>
      </c>
      <c r="O14" s="37">
        <v>2.6388660994966098</v>
      </c>
      <c r="P14" s="37">
        <v>2.3396558399999994</v>
      </c>
      <c r="Q14" s="37">
        <v>20.70293309350401</v>
      </c>
      <c r="R14" s="37">
        <v>23.41880369954818</v>
      </c>
      <c r="S14" s="19">
        <v>0</v>
      </c>
      <c r="T14" s="19">
        <v>0</v>
      </c>
      <c r="U14" s="37">
        <v>1.7623158689828904</v>
      </c>
      <c r="V14" s="37">
        <v>4.011507843889493</v>
      </c>
      <c r="W14" s="37">
        <v>8.27929792</v>
      </c>
      <c r="X14" s="37">
        <v>2.9988597299999995</v>
      </c>
      <c r="Y14" s="37">
        <v>1.5909999699999997</v>
      </c>
      <c r="Z14" s="37">
        <v>2.0892628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</row>
    <row r="15" spans="1:37" ht="15">
      <c r="A15" s="5">
        <v>13</v>
      </c>
      <c r="B15" s="5">
        <v>13</v>
      </c>
      <c r="C15" s="1" t="s">
        <v>239</v>
      </c>
      <c r="D15" s="19">
        <v>0</v>
      </c>
      <c r="E15" s="19">
        <v>0</v>
      </c>
      <c r="F15" s="37">
        <v>8.137941880000003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7.32578473</v>
      </c>
      <c r="O15" s="37">
        <v>3.145966713054128</v>
      </c>
      <c r="P15" s="37">
        <v>2.2830079699999994</v>
      </c>
      <c r="Q15" s="37">
        <v>20.702933093504004</v>
      </c>
      <c r="R15" s="37">
        <v>23.418803699548178</v>
      </c>
      <c r="S15" s="19">
        <v>0</v>
      </c>
      <c r="T15" s="19">
        <v>0</v>
      </c>
      <c r="U15" s="37">
        <v>1.7623158689828904</v>
      </c>
      <c r="V15" s="37">
        <v>2.92139532</v>
      </c>
      <c r="W15" s="37">
        <v>4.28299996</v>
      </c>
      <c r="X15" s="37">
        <v>2.9782954199999994</v>
      </c>
      <c r="Y15" s="37">
        <v>2.49565626</v>
      </c>
      <c r="Z15" s="37">
        <v>1.7737885200000005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</row>
    <row r="16" spans="1:37" ht="15">
      <c r="A16" s="5">
        <v>14</v>
      </c>
      <c r="B16" s="5">
        <v>14</v>
      </c>
      <c r="C16" s="1" t="s">
        <v>240</v>
      </c>
      <c r="D16" s="19">
        <v>0</v>
      </c>
      <c r="E16" s="19">
        <v>0</v>
      </c>
      <c r="F16" s="37">
        <v>1.36266792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6.160363519999999</v>
      </c>
      <c r="O16" s="37">
        <v>3.600383139508747</v>
      </c>
      <c r="P16" s="37">
        <v>3.235089099999998</v>
      </c>
      <c r="Q16" s="37">
        <v>20.70293309350401</v>
      </c>
      <c r="R16" s="37">
        <v>23.418803699548175</v>
      </c>
      <c r="S16" s="37">
        <v>11.139</v>
      </c>
      <c r="T16" s="19">
        <v>0</v>
      </c>
      <c r="U16" s="37">
        <v>1.7623158689828908</v>
      </c>
      <c r="V16" s="37">
        <v>3.3421747400000004</v>
      </c>
      <c r="W16" s="37">
        <v>5.518999830000002</v>
      </c>
      <c r="X16" s="37">
        <v>3.4065289600000006</v>
      </c>
      <c r="Y16" s="37">
        <v>2.69998365</v>
      </c>
      <c r="Z16" s="37">
        <v>1.7526462400000002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37">
        <v>3.178766965866089</v>
      </c>
      <c r="AJ16" s="19">
        <v>0</v>
      </c>
      <c r="AK16" s="19">
        <v>0</v>
      </c>
    </row>
    <row r="17" spans="1:37" ht="15">
      <c r="A17" s="5">
        <v>15</v>
      </c>
      <c r="B17" s="5">
        <v>15</v>
      </c>
      <c r="C17" s="1" t="s">
        <v>224</v>
      </c>
      <c r="D17" s="19">
        <v>0</v>
      </c>
      <c r="E17" s="19">
        <v>0</v>
      </c>
      <c r="F17" s="37">
        <v>8.137941880000001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4.313767780000001</v>
      </c>
      <c r="O17" s="37">
        <v>4.363615968160001</v>
      </c>
      <c r="P17" s="37">
        <v>2.44407072</v>
      </c>
      <c r="Q17" s="37">
        <v>20.70293309350401</v>
      </c>
      <c r="R17" s="37">
        <v>23.418803699548175</v>
      </c>
      <c r="S17" s="19">
        <v>0</v>
      </c>
      <c r="T17" s="19">
        <v>0</v>
      </c>
      <c r="U17" s="37">
        <v>1.7623158689828906</v>
      </c>
      <c r="V17" s="37">
        <v>4.85199992</v>
      </c>
      <c r="W17" s="37">
        <v>8.279297920000001</v>
      </c>
      <c r="X17" s="37">
        <v>3.15409538</v>
      </c>
      <c r="Y17" s="19">
        <v>0</v>
      </c>
      <c r="Z17" s="37">
        <v>1.6132499799999998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</row>
    <row r="18" spans="1:37" ht="15">
      <c r="A18" s="5">
        <v>16</v>
      </c>
      <c r="B18" s="5">
        <v>16</v>
      </c>
      <c r="C18" s="1" t="s">
        <v>16</v>
      </c>
      <c r="D18" s="19">
        <v>0</v>
      </c>
      <c r="E18" s="37">
        <v>6.122473195886923</v>
      </c>
      <c r="F18" s="37">
        <v>8.13794188</v>
      </c>
      <c r="G18" s="19">
        <v>0</v>
      </c>
      <c r="H18" s="37">
        <v>1.7796294000000001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6.826136793269439</v>
      </c>
      <c r="O18" s="37">
        <v>9.006058612111195</v>
      </c>
      <c r="P18" s="37">
        <v>2.03919695997705</v>
      </c>
      <c r="Q18" s="37">
        <v>20.702933093504008</v>
      </c>
      <c r="R18" s="37">
        <v>23.418803699548175</v>
      </c>
      <c r="S18" s="19">
        <v>0</v>
      </c>
      <c r="T18" s="19">
        <v>0</v>
      </c>
      <c r="U18" s="37">
        <v>1.7623158689828904</v>
      </c>
      <c r="V18" s="37">
        <v>3.7353540717833216</v>
      </c>
      <c r="W18" s="37">
        <v>4.53514549035762</v>
      </c>
      <c r="X18" s="37">
        <v>3.323184949922955</v>
      </c>
      <c r="Y18" s="37">
        <v>0.858</v>
      </c>
      <c r="Z18" s="37">
        <v>1.9136111080625975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</row>
    <row r="19" spans="1:37" ht="15">
      <c r="A19" s="5">
        <v>17</v>
      </c>
      <c r="B19" s="5">
        <v>17</v>
      </c>
      <c r="C19" s="1" t="s">
        <v>241</v>
      </c>
      <c r="D19" s="19">
        <v>0</v>
      </c>
      <c r="E19" s="37">
        <v>2.36400003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1.6002316299999997</v>
      </c>
      <c r="O19" s="37">
        <v>3.3221527499999994</v>
      </c>
      <c r="P19" s="37">
        <v>2.2115996199999994</v>
      </c>
      <c r="Q19" s="37">
        <v>43.397</v>
      </c>
      <c r="R19" s="37">
        <v>23.41880369954817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37">
        <v>2.214</v>
      </c>
      <c r="Y19" s="19">
        <v>0</v>
      </c>
      <c r="Z19" s="37">
        <v>1.4470729100000002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ht="15">
      <c r="A20" s="5">
        <v>18</v>
      </c>
      <c r="B20" s="5">
        <v>18</v>
      </c>
      <c r="C20" s="1" t="s">
        <v>242</v>
      </c>
      <c r="D20" s="37">
        <v>4.963050538708529</v>
      </c>
      <c r="E20" s="37">
        <v>3.000368992603894</v>
      </c>
      <c r="F20" s="37">
        <v>8.13794188</v>
      </c>
      <c r="G20" s="19">
        <v>0</v>
      </c>
      <c r="H20" s="37">
        <v>2.6177613393449297</v>
      </c>
      <c r="I20" s="37">
        <v>0.46787910898514407</v>
      </c>
      <c r="J20" s="19">
        <v>0</v>
      </c>
      <c r="K20" s="37">
        <v>1.722633095006629</v>
      </c>
      <c r="L20" s="19">
        <v>0</v>
      </c>
      <c r="M20" s="37">
        <v>1.57714902</v>
      </c>
      <c r="N20" s="37">
        <v>20.262347775161025</v>
      </c>
      <c r="O20" s="37">
        <v>4.326615349894585</v>
      </c>
      <c r="P20" s="37">
        <v>1.8871743350285342</v>
      </c>
      <c r="Q20" s="37">
        <v>2.2037065359451917</v>
      </c>
      <c r="R20" s="19">
        <v>0</v>
      </c>
      <c r="S20" s="19">
        <v>0</v>
      </c>
      <c r="T20" s="37">
        <v>0.75800001</v>
      </c>
      <c r="U20" s="19">
        <v>0</v>
      </c>
      <c r="V20" s="19">
        <v>0</v>
      </c>
      <c r="W20" s="19">
        <v>0</v>
      </c>
      <c r="X20" s="37">
        <v>1.2860680232183115</v>
      </c>
      <c r="Y20" s="37">
        <v>0.7374592470731552</v>
      </c>
      <c r="Z20" s="37">
        <v>1.284640593296733</v>
      </c>
      <c r="AA20" s="19">
        <v>0</v>
      </c>
      <c r="AB20" s="19">
        <v>0</v>
      </c>
      <c r="AC20" s="37">
        <v>6.453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ht="15">
      <c r="A21" s="5">
        <v>19</v>
      </c>
      <c r="B21" s="5">
        <v>19</v>
      </c>
      <c r="C21" s="1" t="s">
        <v>243</v>
      </c>
      <c r="D21" s="19">
        <v>0</v>
      </c>
      <c r="E21" s="37">
        <v>3.022729704502621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2.8113161475198476</v>
      </c>
      <c r="O21" s="37">
        <v>5.006951751658957</v>
      </c>
      <c r="P21" s="37">
        <v>8.354986527054027</v>
      </c>
      <c r="Q21" s="37">
        <v>20.702933093504015</v>
      </c>
      <c r="R21" s="37">
        <v>23.41880369954817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37">
        <v>2.0060000000000002</v>
      </c>
      <c r="Y21" s="19">
        <v>0</v>
      </c>
      <c r="Z21" s="37">
        <v>3.763132070249894</v>
      </c>
      <c r="AA21" s="19">
        <v>0</v>
      </c>
      <c r="AB21" s="19">
        <v>0</v>
      </c>
      <c r="AC21" s="19">
        <v>0</v>
      </c>
      <c r="AD21" s="37">
        <v>1.2221915890398816</v>
      </c>
      <c r="AE21" s="37">
        <v>0.7289882185314128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ht="15">
      <c r="A22" s="5">
        <v>20</v>
      </c>
      <c r="B22" s="5">
        <v>20</v>
      </c>
      <c r="C22" s="1" t="s">
        <v>225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2.221</v>
      </c>
      <c r="O22" s="19">
        <v>0</v>
      </c>
      <c r="P22" s="37">
        <v>2.2179999999999995</v>
      </c>
      <c r="Q22" s="37">
        <v>20.70293309350401</v>
      </c>
      <c r="R22" s="37">
        <v>23.41880369954817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37">
        <v>2.006</v>
      </c>
      <c r="Y22" s="19">
        <v>0</v>
      </c>
      <c r="Z22" s="37">
        <v>1.808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</row>
    <row r="23" spans="1:37" ht="15">
      <c r="A23" s="5">
        <v>21</v>
      </c>
      <c r="B23" s="5">
        <v>21</v>
      </c>
      <c r="C23" s="1" t="s">
        <v>226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7">
        <v>2.221</v>
      </c>
      <c r="O23" s="19">
        <v>0</v>
      </c>
      <c r="P23" s="37">
        <v>2.2179999999999995</v>
      </c>
      <c r="Q23" s="37">
        <v>20.70293309350401</v>
      </c>
      <c r="R23" s="37">
        <v>23.418803699548175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37">
        <v>2.0059999999999993</v>
      </c>
      <c r="Y23" s="19">
        <v>0</v>
      </c>
      <c r="Z23" s="37">
        <v>1.808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</row>
    <row r="24" spans="1:37" ht="15">
      <c r="A24" s="5">
        <v>22</v>
      </c>
      <c r="B24" s="5">
        <v>22</v>
      </c>
      <c r="C24" s="1" t="s">
        <v>244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2.221</v>
      </c>
      <c r="O24" s="19">
        <v>0</v>
      </c>
      <c r="P24" s="37">
        <v>2.218</v>
      </c>
      <c r="Q24" s="37">
        <v>20.702933093504015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37">
        <v>2.006</v>
      </c>
      <c r="Y24" s="19">
        <v>0</v>
      </c>
      <c r="Z24" s="37">
        <v>1.8079999999999998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</row>
    <row r="25" spans="1:37" ht="15">
      <c r="A25" s="5">
        <v>23</v>
      </c>
      <c r="B25" s="5">
        <v>23</v>
      </c>
      <c r="C25" s="1" t="s">
        <v>245</v>
      </c>
      <c r="D25" s="19">
        <v>0</v>
      </c>
      <c r="E25" s="37">
        <v>5.670031372178955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7">
        <v>60.92859441817866</v>
      </c>
      <c r="O25" s="37">
        <v>77.61685250466066</v>
      </c>
      <c r="P25" s="37">
        <v>1.7965524898901821</v>
      </c>
      <c r="Q25" s="37">
        <v>19.027801284095855</v>
      </c>
      <c r="R25" s="37">
        <v>7.371550328348096</v>
      </c>
      <c r="S25" s="37">
        <v>11.139000000000001</v>
      </c>
      <c r="T25" s="19">
        <v>0</v>
      </c>
      <c r="U25" s="19">
        <v>0</v>
      </c>
      <c r="V25" s="19">
        <v>0</v>
      </c>
      <c r="W25" s="19">
        <v>0</v>
      </c>
      <c r="X25" s="37">
        <v>5.425288881894031</v>
      </c>
      <c r="Y25" s="19">
        <v>0</v>
      </c>
      <c r="Z25" s="37">
        <v>1.6798463308980591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</row>
    <row r="26" spans="1:37" ht="15">
      <c r="A26" s="5">
        <v>24</v>
      </c>
      <c r="B26" s="5">
        <v>24</v>
      </c>
      <c r="C26" s="1" t="s">
        <v>246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8.864460999999999</v>
      </c>
      <c r="O26" s="19">
        <v>0</v>
      </c>
      <c r="P26" s="37">
        <v>1.9787979000000002</v>
      </c>
      <c r="Q26" s="19">
        <v>0</v>
      </c>
      <c r="R26" s="37">
        <v>23.418803699548175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37">
        <v>1.8529999599999996</v>
      </c>
      <c r="Y26" s="19">
        <v>0</v>
      </c>
      <c r="Z26" s="37">
        <v>1.7442708199999999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</row>
    <row r="27" spans="1:37" ht="15">
      <c r="A27" s="5">
        <v>25</v>
      </c>
      <c r="B27" s="5">
        <v>25</v>
      </c>
      <c r="C27" s="1" t="s">
        <v>227</v>
      </c>
      <c r="D27" s="19">
        <v>0</v>
      </c>
      <c r="E27" s="37">
        <v>2.88899994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2.221</v>
      </c>
      <c r="O27" s="19">
        <v>0</v>
      </c>
      <c r="P27" s="37">
        <v>2.218</v>
      </c>
      <c r="Q27" s="37">
        <v>20.70293309350401</v>
      </c>
      <c r="R27" s="37">
        <v>23.418803699548175</v>
      </c>
      <c r="S27" s="37">
        <v>11.139</v>
      </c>
      <c r="T27" s="19">
        <v>0</v>
      </c>
      <c r="U27" s="19">
        <v>0</v>
      </c>
      <c r="V27" s="19">
        <v>0</v>
      </c>
      <c r="W27" s="19">
        <v>0</v>
      </c>
      <c r="X27" s="37">
        <v>2.006</v>
      </c>
      <c r="Y27" s="19">
        <v>0</v>
      </c>
      <c r="Z27" s="37">
        <v>1.808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</row>
    <row r="28" spans="1:37" ht="15">
      <c r="A28" s="5">
        <v>26</v>
      </c>
      <c r="B28" s="5">
        <v>26</v>
      </c>
      <c r="C28" s="1" t="s">
        <v>247</v>
      </c>
      <c r="D28" s="19">
        <v>0</v>
      </c>
      <c r="E28" s="37">
        <v>2.4052886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3.1573386100000005</v>
      </c>
      <c r="O28" s="19">
        <v>0</v>
      </c>
      <c r="P28" s="37">
        <v>2.3393218099999995</v>
      </c>
      <c r="Q28" s="37">
        <v>8.952502506396641</v>
      </c>
      <c r="R28" s="37">
        <v>23.41880369954817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37">
        <v>0.7148227</v>
      </c>
      <c r="Y28" s="19">
        <v>0</v>
      </c>
      <c r="Z28" s="37">
        <v>0.8986098999999995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</row>
    <row r="29" spans="1:37" ht="15">
      <c r="A29" s="5">
        <v>27</v>
      </c>
      <c r="B29" s="5">
        <v>27</v>
      </c>
      <c r="C29" s="1" t="s">
        <v>248</v>
      </c>
      <c r="D29" s="19">
        <v>0</v>
      </c>
      <c r="E29" s="37">
        <v>2.489445989316126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3.1573386099999996</v>
      </c>
      <c r="O29" s="19">
        <v>0</v>
      </c>
      <c r="P29" s="37">
        <v>2.324645040772472</v>
      </c>
      <c r="Q29" s="37">
        <v>20.70293309350401</v>
      </c>
      <c r="R29" s="37">
        <v>23.418803699548167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37">
        <v>0.9703067928462711</v>
      </c>
      <c r="Y29" s="19">
        <v>0</v>
      </c>
      <c r="Z29" s="37">
        <v>1.056981574774378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</row>
    <row r="30" spans="1:37" ht="15">
      <c r="A30" s="5">
        <v>28</v>
      </c>
      <c r="B30" s="5">
        <v>28</v>
      </c>
      <c r="C30" s="1" t="s">
        <v>221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7">
        <v>2.221</v>
      </c>
      <c r="O30" s="19">
        <v>0</v>
      </c>
      <c r="P30" s="37">
        <v>2.218</v>
      </c>
      <c r="Q30" s="37">
        <v>20.70293309350401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37">
        <v>2.006</v>
      </c>
      <c r="Y30" s="19">
        <v>0</v>
      </c>
      <c r="Z30" s="37">
        <v>1.808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</row>
    <row r="31" spans="1:37" ht="15">
      <c r="A31" s="5">
        <v>29</v>
      </c>
      <c r="B31" s="5">
        <v>29</v>
      </c>
      <c r="C31" s="1" t="s">
        <v>249</v>
      </c>
      <c r="D31" s="19">
        <v>0</v>
      </c>
      <c r="E31" s="37">
        <v>2.8889999400000006</v>
      </c>
      <c r="F31" s="37">
        <v>5.7995624999999995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7">
        <v>2.2639150903611873</v>
      </c>
      <c r="O31" s="19">
        <v>0</v>
      </c>
      <c r="P31" s="37">
        <v>2.249314490219833</v>
      </c>
      <c r="Q31" s="37">
        <v>20.702933093504008</v>
      </c>
      <c r="R31" s="37">
        <v>23.418803699548175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37">
        <v>2.313673677401382</v>
      </c>
      <c r="Y31" s="19">
        <v>0</v>
      </c>
      <c r="Z31" s="37">
        <v>1.797164754446485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</row>
    <row r="32" spans="1:37" ht="15">
      <c r="A32" s="5">
        <v>30</v>
      </c>
      <c r="B32" s="5">
        <v>30</v>
      </c>
      <c r="C32" s="1" t="s">
        <v>250</v>
      </c>
      <c r="D32" s="19">
        <v>0</v>
      </c>
      <c r="E32" s="37">
        <v>5.624002709676377</v>
      </c>
      <c r="F32" s="37">
        <v>7.6178937413227334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4.373811169846494</v>
      </c>
      <c r="O32" s="37">
        <v>3.434437724372019</v>
      </c>
      <c r="P32" s="37">
        <v>3.414176382536118</v>
      </c>
      <c r="Q32" s="37">
        <v>20.702933093504015</v>
      </c>
      <c r="R32" s="37">
        <v>23.418803699548178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37">
        <v>1.6814169654198885</v>
      </c>
      <c r="Y32" s="19">
        <v>0</v>
      </c>
      <c r="Z32" s="37">
        <v>1.8614295514357189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</row>
    <row r="33" spans="1:37" ht="15">
      <c r="A33" s="5">
        <v>31</v>
      </c>
      <c r="B33" s="5">
        <v>31</v>
      </c>
      <c r="C33" s="1" t="s">
        <v>18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</row>
    <row r="34" spans="1:37" ht="15">
      <c r="A34" s="5">
        <v>32</v>
      </c>
      <c r="B34" s="5">
        <v>32</v>
      </c>
      <c r="C34" s="1" t="s">
        <v>19</v>
      </c>
      <c r="D34" s="19">
        <v>0</v>
      </c>
      <c r="E34" s="37">
        <v>5.236104717032757</v>
      </c>
      <c r="F34" s="37">
        <v>8.13794188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2.221</v>
      </c>
      <c r="O34" s="37">
        <v>5.24222329949841</v>
      </c>
      <c r="P34" s="37">
        <v>2.218</v>
      </c>
      <c r="Q34" s="37">
        <v>20.70293309350401</v>
      </c>
      <c r="R34" s="37">
        <v>23.41880369954817</v>
      </c>
      <c r="S34" s="19">
        <v>0</v>
      </c>
      <c r="T34" s="37">
        <v>1.053</v>
      </c>
      <c r="U34" s="37">
        <v>1.7623158689828904</v>
      </c>
      <c r="V34" s="37">
        <v>2.92139532</v>
      </c>
      <c r="W34" s="37">
        <v>8.27929792</v>
      </c>
      <c r="X34" s="37">
        <v>2.006</v>
      </c>
      <c r="Y34" s="19">
        <v>0</v>
      </c>
      <c r="Z34" s="37">
        <v>1.808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</row>
    <row r="35" spans="1:37" ht="15">
      <c r="A35" s="7"/>
      <c r="B35" s="7"/>
      <c r="C35" s="8"/>
      <c r="D35" s="39"/>
      <c r="E35" s="39"/>
      <c r="F35" s="39"/>
      <c r="G35" s="55"/>
      <c r="H35" s="39"/>
      <c r="I35" s="39"/>
      <c r="J35" s="56"/>
      <c r="K35" s="39"/>
      <c r="L35" s="56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55"/>
      <c r="AG35" s="55"/>
      <c r="AH35" s="20"/>
      <c r="AI35" s="39"/>
      <c r="AJ35" s="20"/>
      <c r="AK35" s="20"/>
    </row>
    <row r="36" spans="4:37" ht="15">
      <c r="D36" s="25"/>
      <c r="E36" s="57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5">
      <c r="A37" s="5">
        <v>34</v>
      </c>
      <c r="C37" s="1" t="s">
        <v>44</v>
      </c>
      <c r="D37" s="21">
        <v>0</v>
      </c>
      <c r="E37" s="58">
        <v>6.537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59">
        <v>1.167</v>
      </c>
      <c r="Q37" s="59">
        <v>3.4111805914393063</v>
      </c>
      <c r="R37" s="59">
        <v>1.6010696700657367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59">
        <v>1.865</v>
      </c>
      <c r="Y37" s="21">
        <v>0</v>
      </c>
      <c r="Z37" s="59">
        <v>1.589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</row>
    <row r="38" spans="1:37" ht="15">
      <c r="A38" s="7"/>
      <c r="B38" s="7"/>
      <c r="C38" s="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125" style="5" bestFit="1" customWidth="1"/>
    <col min="12" max="12" width="10.375" style="5" customWidth="1"/>
    <col min="13" max="15" width="10.25390625" style="5" bestFit="1" customWidth="1"/>
    <col min="16" max="16" width="9.50390625" style="5" customWidth="1"/>
    <col min="17" max="18" width="10.25390625" style="5" bestFit="1" customWidth="1"/>
    <col min="19" max="21" width="9.25390625" style="5" bestFit="1" customWidth="1"/>
    <col min="22" max="22" width="10.125" style="5" bestFit="1" customWidth="1"/>
    <col min="23" max="23" width="9.25390625" style="5" bestFit="1" customWidth="1"/>
    <col min="24" max="24" width="10.125" style="5" bestFit="1" customWidth="1"/>
    <col min="25" max="25" width="10.25390625" style="5" bestFit="1" customWidth="1"/>
    <col min="26" max="26" width="10.125" style="5" bestFit="1" customWidth="1"/>
    <col min="27" max="28" width="9.25390625" style="5" bestFit="1" customWidth="1"/>
    <col min="29" max="33" width="9.125" style="5" bestFit="1" customWidth="1"/>
    <col min="34" max="34" width="10.25390625" style="5" bestFit="1" customWidth="1"/>
    <col min="35" max="37" width="9.125" style="5" bestFit="1" customWidth="1"/>
    <col min="38" max="16384" width="9.00390625" style="5" customWidth="1"/>
  </cols>
  <sheetData>
    <row r="1" spans="1:37" s="23" customFormat="1" ht="16.5">
      <c r="A1" s="26" t="s">
        <v>189</v>
      </c>
      <c r="B1" s="24" t="s">
        <v>4</v>
      </c>
      <c r="C1" s="27" t="s">
        <v>89</v>
      </c>
      <c r="D1" s="24" t="s">
        <v>21</v>
      </c>
      <c r="E1" s="24" t="s">
        <v>22</v>
      </c>
      <c r="F1" s="24" t="s">
        <v>31</v>
      </c>
      <c r="G1" s="24" t="s">
        <v>42</v>
      </c>
      <c r="H1" s="24" t="s">
        <v>50</v>
      </c>
      <c r="I1" s="24" t="s">
        <v>51</v>
      </c>
      <c r="J1" s="24" t="s">
        <v>52</v>
      </c>
      <c r="K1" s="24" t="s">
        <v>56</v>
      </c>
      <c r="L1" s="24" t="s">
        <v>57</v>
      </c>
      <c r="M1" s="24" t="s">
        <v>23</v>
      </c>
      <c r="N1" s="24" t="s">
        <v>28</v>
      </c>
      <c r="O1" s="24" t="s">
        <v>53</v>
      </c>
      <c r="P1" s="24" t="s">
        <v>26</v>
      </c>
      <c r="Q1" s="24" t="s">
        <v>27</v>
      </c>
      <c r="R1" s="24" t="s">
        <v>24</v>
      </c>
      <c r="S1" s="24" t="s">
        <v>25</v>
      </c>
      <c r="T1" s="24" t="s">
        <v>30</v>
      </c>
      <c r="U1" s="24" t="s">
        <v>55</v>
      </c>
      <c r="V1" s="28" t="s">
        <v>13</v>
      </c>
      <c r="W1" s="28" t="s">
        <v>15</v>
      </c>
      <c r="X1" s="29" t="s">
        <v>34</v>
      </c>
      <c r="Y1" s="23" t="s">
        <v>144</v>
      </c>
      <c r="Z1" s="24" t="s">
        <v>17</v>
      </c>
      <c r="AA1" s="24" t="s">
        <v>32</v>
      </c>
      <c r="AB1" s="24" t="s">
        <v>33</v>
      </c>
      <c r="AC1" s="24" t="s">
        <v>40</v>
      </c>
      <c r="AD1" s="24" t="s">
        <v>38</v>
      </c>
      <c r="AE1" s="24" t="s">
        <v>39</v>
      </c>
      <c r="AF1" s="24" t="s">
        <v>48</v>
      </c>
      <c r="AG1" s="24" t="s">
        <v>49</v>
      </c>
      <c r="AH1" s="28" t="s">
        <v>0</v>
      </c>
      <c r="AI1" s="30" t="s">
        <v>43</v>
      </c>
      <c r="AJ1" s="24" t="s">
        <v>47</v>
      </c>
      <c r="AK1" s="24" t="s">
        <v>86</v>
      </c>
    </row>
    <row r="2" spans="1:37" ht="16.5">
      <c r="A2" s="1" t="s">
        <v>3</v>
      </c>
      <c r="B2" s="12" t="s">
        <v>5</v>
      </c>
      <c r="C2" s="32" t="s">
        <v>190</v>
      </c>
      <c r="D2" s="21" t="s">
        <v>142</v>
      </c>
      <c r="E2" s="21" t="s">
        <v>142</v>
      </c>
      <c r="F2" s="21" t="s">
        <v>142</v>
      </c>
      <c r="G2" s="21" t="s">
        <v>142</v>
      </c>
      <c r="H2" s="21" t="s">
        <v>142</v>
      </c>
      <c r="I2" s="21" t="s">
        <v>142</v>
      </c>
      <c r="J2" s="21" t="s">
        <v>142</v>
      </c>
      <c r="K2" s="21" t="s">
        <v>142</v>
      </c>
      <c r="L2" s="21" t="s">
        <v>142</v>
      </c>
      <c r="M2" s="21" t="s">
        <v>142</v>
      </c>
      <c r="N2" s="21" t="s">
        <v>142</v>
      </c>
      <c r="O2" s="21" t="s">
        <v>142</v>
      </c>
      <c r="P2" s="21" t="s">
        <v>142</v>
      </c>
      <c r="Q2" s="21" t="s">
        <v>142</v>
      </c>
      <c r="R2" s="21" t="s">
        <v>142</v>
      </c>
      <c r="S2" s="21" t="s">
        <v>142</v>
      </c>
      <c r="T2" s="21" t="s">
        <v>142</v>
      </c>
      <c r="U2" s="21" t="s">
        <v>142</v>
      </c>
      <c r="V2" s="21" t="s">
        <v>142</v>
      </c>
      <c r="W2" s="21" t="s">
        <v>142</v>
      </c>
      <c r="X2" s="21" t="s">
        <v>142</v>
      </c>
      <c r="Y2" s="21" t="s">
        <v>142</v>
      </c>
      <c r="Z2" s="21" t="s">
        <v>142</v>
      </c>
      <c r="AA2" s="21" t="s">
        <v>142</v>
      </c>
      <c r="AB2" s="21" t="s">
        <v>142</v>
      </c>
      <c r="AC2" s="21" t="s">
        <v>142</v>
      </c>
      <c r="AD2" s="21" t="s">
        <v>142</v>
      </c>
      <c r="AE2" s="21" t="s">
        <v>142</v>
      </c>
      <c r="AF2" s="21" t="s">
        <v>191</v>
      </c>
      <c r="AG2" s="21" t="s">
        <v>191</v>
      </c>
      <c r="AH2" s="21" t="s">
        <v>191</v>
      </c>
      <c r="AI2" s="21" t="s">
        <v>191</v>
      </c>
      <c r="AJ2" s="21" t="s">
        <v>145</v>
      </c>
      <c r="AK2" s="21" t="s">
        <v>191</v>
      </c>
    </row>
    <row r="3" spans="1:37" ht="15">
      <c r="A3" s="7">
        <v>1</v>
      </c>
      <c r="B3" s="7">
        <v>1</v>
      </c>
      <c r="C3" s="8" t="s">
        <v>228</v>
      </c>
      <c r="D3" s="19">
        <v>0</v>
      </c>
      <c r="E3" s="19">
        <v>0</v>
      </c>
      <c r="F3" s="37">
        <v>58.82399781000001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37">
        <v>13.171176489456574</v>
      </c>
      <c r="O3" s="37">
        <v>56.62</v>
      </c>
      <c r="P3" s="37">
        <v>0.18166901837912494</v>
      </c>
      <c r="Q3" s="37">
        <v>2.231658292459153</v>
      </c>
      <c r="R3" s="37">
        <v>0.71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40">
        <v>0</v>
      </c>
      <c r="Y3" s="19">
        <v>0</v>
      </c>
      <c r="Z3" s="37">
        <v>0.04893818999999999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</row>
    <row r="4" spans="1:37" ht="15">
      <c r="A4" s="5">
        <v>2</v>
      </c>
      <c r="B4" s="5">
        <v>2</v>
      </c>
      <c r="C4" s="1" t="s">
        <v>229</v>
      </c>
      <c r="D4" s="19">
        <v>0</v>
      </c>
      <c r="E4" s="37">
        <v>9.90643539</v>
      </c>
      <c r="F4" s="37">
        <v>0.8361888499999999</v>
      </c>
      <c r="G4" s="19">
        <v>0</v>
      </c>
      <c r="H4" s="19">
        <v>0</v>
      </c>
      <c r="I4" s="37">
        <v>0.6850586800000001</v>
      </c>
      <c r="J4" s="19">
        <v>0</v>
      </c>
      <c r="K4" s="37">
        <v>0.28961856</v>
      </c>
      <c r="L4" s="19">
        <v>0</v>
      </c>
      <c r="M4" s="19">
        <v>0</v>
      </c>
      <c r="N4" s="37">
        <v>7.465959100000001</v>
      </c>
      <c r="O4" s="37">
        <v>17.849664498824335</v>
      </c>
      <c r="P4" s="37">
        <v>0.16943208999999998</v>
      </c>
      <c r="Q4" s="37">
        <v>2.23</v>
      </c>
      <c r="R4" s="37">
        <v>0.71</v>
      </c>
      <c r="S4" s="19">
        <v>0</v>
      </c>
      <c r="T4" s="19">
        <v>0</v>
      </c>
      <c r="U4" s="19">
        <v>0</v>
      </c>
      <c r="V4" s="37">
        <v>1.941</v>
      </c>
      <c r="W4" s="37">
        <v>0.14362628</v>
      </c>
      <c r="X4" s="40">
        <v>0</v>
      </c>
      <c r="Y4" s="37">
        <v>0.00905609</v>
      </c>
      <c r="Z4" s="37">
        <v>0.04893819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</row>
    <row r="5" spans="1:37" ht="15">
      <c r="A5" s="5">
        <v>3</v>
      </c>
      <c r="B5" s="5">
        <v>3</v>
      </c>
      <c r="C5" s="1" t="s">
        <v>223</v>
      </c>
      <c r="D5" s="19">
        <v>0</v>
      </c>
      <c r="E5" s="37">
        <v>2.167727007256036</v>
      </c>
      <c r="F5" s="37">
        <v>0.3566842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7.440008547180953</v>
      </c>
      <c r="O5" s="37">
        <v>22.010330935047552</v>
      </c>
      <c r="P5" s="37">
        <v>0.028798260545726855</v>
      </c>
      <c r="Q5" s="37">
        <v>2.23</v>
      </c>
      <c r="R5" s="37">
        <v>0.71</v>
      </c>
      <c r="S5" s="19">
        <v>0</v>
      </c>
      <c r="T5" s="19">
        <v>0</v>
      </c>
      <c r="U5" s="37">
        <v>0.8573958484826923</v>
      </c>
      <c r="V5" s="37">
        <v>4.483245243267718</v>
      </c>
      <c r="W5" s="37">
        <v>2.2086957796477975</v>
      </c>
      <c r="X5" s="37">
        <v>0.16838222999999994</v>
      </c>
      <c r="Y5" s="19">
        <v>0</v>
      </c>
      <c r="Z5" s="37">
        <v>0.02064724999688856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</row>
    <row r="6" spans="1:37" ht="15">
      <c r="A6" s="5">
        <v>4</v>
      </c>
      <c r="B6" s="5">
        <v>4</v>
      </c>
      <c r="C6" s="1" t="s">
        <v>230</v>
      </c>
      <c r="D6" s="19">
        <v>0</v>
      </c>
      <c r="E6" s="37">
        <v>6.687354420000002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7.2739372</v>
      </c>
      <c r="O6" s="37">
        <v>15.87677945280535</v>
      </c>
      <c r="P6" s="37">
        <v>0.11865927000000003</v>
      </c>
      <c r="Q6" s="37">
        <v>2.23</v>
      </c>
      <c r="R6" s="37">
        <v>0.71</v>
      </c>
      <c r="S6" s="19">
        <v>0</v>
      </c>
      <c r="T6" s="19">
        <v>0</v>
      </c>
      <c r="U6" s="37">
        <v>0.8573958484826926</v>
      </c>
      <c r="V6" s="37">
        <v>7.43308274</v>
      </c>
      <c r="W6" s="37">
        <v>5.9114438</v>
      </c>
      <c r="X6" s="37">
        <v>0.61103318</v>
      </c>
      <c r="Y6" s="19">
        <v>0</v>
      </c>
      <c r="Z6" s="37">
        <v>0.013280729999999998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</row>
    <row r="7" spans="1:37" ht="15">
      <c r="A7" s="5">
        <v>5</v>
      </c>
      <c r="B7" s="5">
        <v>5</v>
      </c>
      <c r="C7" s="1" t="s">
        <v>231</v>
      </c>
      <c r="D7" s="19">
        <v>0</v>
      </c>
      <c r="E7" s="37">
        <v>4.0415454863273</v>
      </c>
      <c r="F7" s="37">
        <v>5.160610940251164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5.84041774275916</v>
      </c>
      <c r="O7" s="37">
        <v>7.424583365913857</v>
      </c>
      <c r="P7" s="37">
        <v>0.07553275271825348</v>
      </c>
      <c r="Q7" s="37">
        <v>2.23</v>
      </c>
      <c r="R7" s="37">
        <v>0.71</v>
      </c>
      <c r="S7" s="19">
        <v>0</v>
      </c>
      <c r="T7" s="19">
        <v>0</v>
      </c>
      <c r="U7" s="37">
        <v>0.9035939746138774</v>
      </c>
      <c r="V7" s="37">
        <v>2.0144174435998576</v>
      </c>
      <c r="W7" s="37">
        <v>2.320358100103833</v>
      </c>
      <c r="X7" s="37">
        <v>0.014738563903859648</v>
      </c>
      <c r="Y7" s="37">
        <v>0.011244836153846154</v>
      </c>
      <c r="Z7" s="37">
        <v>0.01786788115716256</v>
      </c>
      <c r="AA7" s="37">
        <v>3.5146963470230914</v>
      </c>
      <c r="AB7" s="37">
        <v>0.7014811654498636</v>
      </c>
      <c r="AC7" s="37">
        <v>2.37073835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</row>
    <row r="8" spans="1:37" ht="15">
      <c r="A8" s="5">
        <v>6</v>
      </c>
      <c r="B8" s="5">
        <v>6</v>
      </c>
      <c r="C8" s="1" t="s">
        <v>232</v>
      </c>
      <c r="D8" s="19">
        <v>0</v>
      </c>
      <c r="E8" s="37">
        <v>6.756570621327077</v>
      </c>
      <c r="F8" s="37">
        <v>3.3816701201962083</v>
      </c>
      <c r="G8" s="19">
        <v>0</v>
      </c>
      <c r="H8" s="37">
        <v>0.49334685747248536</v>
      </c>
      <c r="I8" s="37">
        <v>0.6850586800000001</v>
      </c>
      <c r="J8" s="19">
        <v>0</v>
      </c>
      <c r="K8" s="37">
        <v>0.28961856</v>
      </c>
      <c r="L8" s="19">
        <v>0</v>
      </c>
      <c r="M8" s="37">
        <v>1.77151184</v>
      </c>
      <c r="N8" s="37">
        <v>4.089104199623545</v>
      </c>
      <c r="O8" s="37">
        <v>11.795992244837178</v>
      </c>
      <c r="P8" s="37">
        <v>0.07011017500903687</v>
      </c>
      <c r="Q8" s="37">
        <v>2.23</v>
      </c>
      <c r="R8" s="37">
        <v>0.71</v>
      </c>
      <c r="S8" s="19">
        <v>0</v>
      </c>
      <c r="T8" s="19">
        <v>0</v>
      </c>
      <c r="U8" s="37">
        <v>0.2564507672393424</v>
      </c>
      <c r="V8" s="37">
        <v>0.9237872875925615</v>
      </c>
      <c r="W8" s="37">
        <v>3.5968964212457553</v>
      </c>
      <c r="X8" s="37">
        <v>0.029732287012198964</v>
      </c>
      <c r="Y8" s="37">
        <v>0.016572508153690723</v>
      </c>
      <c r="Z8" s="37">
        <v>0.02599745965152986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</row>
    <row r="9" spans="1:37" ht="15">
      <c r="A9" s="5">
        <v>7</v>
      </c>
      <c r="B9" s="5">
        <v>7</v>
      </c>
      <c r="C9" s="1" t="s">
        <v>233</v>
      </c>
      <c r="D9" s="19">
        <v>0</v>
      </c>
      <c r="E9" s="37">
        <v>7.090795740203328</v>
      </c>
      <c r="F9" s="37">
        <v>2.83999994</v>
      </c>
      <c r="G9" s="19">
        <v>0</v>
      </c>
      <c r="H9" s="37">
        <v>0.9911063500000001</v>
      </c>
      <c r="I9" s="37">
        <v>1.683</v>
      </c>
      <c r="J9" s="19">
        <v>0</v>
      </c>
      <c r="K9" s="37">
        <v>0.164</v>
      </c>
      <c r="L9" s="19">
        <v>0</v>
      </c>
      <c r="M9" s="19">
        <v>0</v>
      </c>
      <c r="N9" s="37">
        <v>3.4641915290793315</v>
      </c>
      <c r="O9" s="37">
        <v>5.577714775385623</v>
      </c>
      <c r="P9" s="37">
        <v>0.18401183262982512</v>
      </c>
      <c r="Q9" s="37">
        <v>1.5565095699526483</v>
      </c>
      <c r="R9" s="37">
        <v>0.71</v>
      </c>
      <c r="S9" s="19">
        <v>0</v>
      </c>
      <c r="T9" s="37">
        <v>2.82767026</v>
      </c>
      <c r="U9" s="37">
        <v>1.302562013617589</v>
      </c>
      <c r="V9" s="37">
        <v>2.4091765167746977</v>
      </c>
      <c r="W9" s="37">
        <v>21.96053674448014</v>
      </c>
      <c r="X9" s="37">
        <v>0.027045958660874777</v>
      </c>
      <c r="Y9" s="37">
        <v>0.015</v>
      </c>
      <c r="Z9" s="37">
        <v>0.008455289371727749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</row>
    <row r="10" spans="1:37" ht="15">
      <c r="A10" s="5">
        <v>8</v>
      </c>
      <c r="B10" s="5">
        <v>8</v>
      </c>
      <c r="C10" s="1" t="s">
        <v>234</v>
      </c>
      <c r="D10" s="19">
        <v>0</v>
      </c>
      <c r="E10" s="37">
        <v>0.3882344311758078</v>
      </c>
      <c r="F10" s="37">
        <v>1.703655117526346</v>
      </c>
      <c r="G10" s="19">
        <v>0</v>
      </c>
      <c r="H10" s="37">
        <v>0.07942218823658179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7">
        <v>4.599554404856517</v>
      </c>
      <c r="O10" s="37">
        <v>10.009763151896747</v>
      </c>
      <c r="P10" s="37">
        <v>0.15598894284481424</v>
      </c>
      <c r="Q10" s="37">
        <v>2.23</v>
      </c>
      <c r="R10" s="37">
        <v>0.71</v>
      </c>
      <c r="S10" s="19">
        <v>0</v>
      </c>
      <c r="T10" s="19">
        <v>0</v>
      </c>
      <c r="U10" s="37">
        <v>0.8563812309957939</v>
      </c>
      <c r="V10" s="37">
        <v>1.864110089886034</v>
      </c>
      <c r="W10" s="37">
        <v>4.221341891596899</v>
      </c>
      <c r="X10" s="37">
        <v>0.12908774463638278</v>
      </c>
      <c r="Y10" s="37">
        <v>0.02112697063424947</v>
      </c>
      <c r="Z10" s="37">
        <v>0.04118813087067848</v>
      </c>
      <c r="AA10" s="19">
        <v>0</v>
      </c>
      <c r="AB10" s="19">
        <v>0</v>
      </c>
      <c r="AC10" s="37">
        <v>4.67942715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</row>
    <row r="11" spans="1:37" ht="15">
      <c r="A11" s="5">
        <v>9</v>
      </c>
      <c r="B11" s="5">
        <v>9</v>
      </c>
      <c r="C11" s="1" t="s">
        <v>235</v>
      </c>
      <c r="D11" s="37">
        <v>1.2461071843403748</v>
      </c>
      <c r="E11" s="37">
        <v>1.243851057866189</v>
      </c>
      <c r="F11" s="37">
        <v>6.753943249917563</v>
      </c>
      <c r="G11" s="40">
        <v>0</v>
      </c>
      <c r="H11" s="37">
        <v>0.28493901918690734</v>
      </c>
      <c r="I11" s="37">
        <v>1.915929116610845</v>
      </c>
      <c r="J11" s="19">
        <v>0</v>
      </c>
      <c r="K11" s="37">
        <v>0.45707982682501896</v>
      </c>
      <c r="L11" s="19">
        <v>0</v>
      </c>
      <c r="M11" s="19">
        <v>0</v>
      </c>
      <c r="N11" s="37">
        <v>4.792384387423523</v>
      </c>
      <c r="O11" s="37">
        <v>6.831339301124252</v>
      </c>
      <c r="P11" s="37">
        <v>0.13765253995721619</v>
      </c>
      <c r="Q11" s="37">
        <v>2.23</v>
      </c>
      <c r="R11" s="37">
        <v>0.71</v>
      </c>
      <c r="S11" s="19">
        <v>0</v>
      </c>
      <c r="T11" s="19">
        <v>0</v>
      </c>
      <c r="U11" s="37">
        <v>0.8527864498658994</v>
      </c>
      <c r="V11" s="37">
        <v>2.2405382270580674</v>
      </c>
      <c r="W11" s="37">
        <v>4.005214344275094</v>
      </c>
      <c r="X11" s="37">
        <v>0.029026090619158132</v>
      </c>
      <c r="Y11" s="37">
        <v>0.0016417661884284597</v>
      </c>
      <c r="Z11" s="37">
        <v>0.00700683880309563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</row>
    <row r="12" spans="1:37" ht="15">
      <c r="A12" s="5">
        <v>10</v>
      </c>
      <c r="B12" s="5">
        <v>10</v>
      </c>
      <c r="C12" s="1" t="s">
        <v>236</v>
      </c>
      <c r="D12" s="19">
        <v>0</v>
      </c>
      <c r="E12" s="37">
        <v>2.143503289488419</v>
      </c>
      <c r="F12" s="37">
        <v>1.5102872857648584</v>
      </c>
      <c r="G12" s="19">
        <v>0</v>
      </c>
      <c r="H12" s="37">
        <v>1.6480000699999997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5.995871426951184</v>
      </c>
      <c r="O12" s="37">
        <v>20.459597751399006</v>
      </c>
      <c r="P12" s="37">
        <v>0.12211866799337263</v>
      </c>
      <c r="Q12" s="37">
        <v>2.23</v>
      </c>
      <c r="R12" s="37">
        <v>0.71</v>
      </c>
      <c r="S12" s="19">
        <v>0</v>
      </c>
      <c r="T12" s="19">
        <v>0</v>
      </c>
      <c r="U12" s="37">
        <v>0.8573958484826923</v>
      </c>
      <c r="V12" s="37">
        <v>3.2048201325702306</v>
      </c>
      <c r="W12" s="37">
        <v>1.4349883737834672</v>
      </c>
      <c r="X12" s="37">
        <v>0.06754707889413787</v>
      </c>
      <c r="Y12" s="37">
        <v>0.030010365270018623</v>
      </c>
      <c r="Z12" s="37">
        <v>0.04751270629162992</v>
      </c>
      <c r="AA12" s="19">
        <v>0</v>
      </c>
      <c r="AB12" s="19">
        <v>0</v>
      </c>
      <c r="AC12" s="37">
        <v>0.4167938600000001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37">
        <v>1.702200915989088</v>
      </c>
      <c r="AK12" s="19">
        <v>0</v>
      </c>
    </row>
    <row r="13" spans="1:37" ht="15">
      <c r="A13" s="5">
        <v>11</v>
      </c>
      <c r="B13" s="5">
        <v>11</v>
      </c>
      <c r="C13" s="1" t="s">
        <v>237</v>
      </c>
      <c r="D13" s="19">
        <v>0</v>
      </c>
      <c r="E13" s="37">
        <v>2.0256915946540826</v>
      </c>
      <c r="F13" s="37">
        <v>12.211369630000002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4.864748020000002</v>
      </c>
      <c r="O13" s="37">
        <v>9.273740052673663</v>
      </c>
      <c r="P13" s="37">
        <v>0.09996916000000002</v>
      </c>
      <c r="Q13" s="37">
        <v>2.23</v>
      </c>
      <c r="R13" s="37">
        <v>0.71</v>
      </c>
      <c r="S13" s="19">
        <v>0</v>
      </c>
      <c r="T13" s="19">
        <v>0</v>
      </c>
      <c r="U13" s="37">
        <v>0.8573958484826921</v>
      </c>
      <c r="V13" s="37">
        <v>9.72636329</v>
      </c>
      <c r="W13" s="37">
        <v>0.021</v>
      </c>
      <c r="X13" s="37">
        <v>0.03786987</v>
      </c>
      <c r="Y13" s="40">
        <v>0</v>
      </c>
      <c r="Z13" s="37">
        <v>0.09158164000000002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ht="15">
      <c r="A14" s="5">
        <v>12</v>
      </c>
      <c r="B14" s="5">
        <v>12</v>
      </c>
      <c r="C14" s="1" t="s">
        <v>238</v>
      </c>
      <c r="D14" s="19">
        <v>0</v>
      </c>
      <c r="E14" s="19">
        <v>0</v>
      </c>
      <c r="F14" s="37">
        <v>5.8126577300000015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6.753589559999999</v>
      </c>
      <c r="O14" s="37">
        <v>9.664967888998834</v>
      </c>
      <c r="P14" s="37">
        <v>0.11542199999999997</v>
      </c>
      <c r="Q14" s="37">
        <v>2.23</v>
      </c>
      <c r="R14" s="37">
        <v>0.71</v>
      </c>
      <c r="S14" s="19">
        <v>0</v>
      </c>
      <c r="T14" s="19">
        <v>0</v>
      </c>
      <c r="U14" s="37">
        <v>0.8573958484826925</v>
      </c>
      <c r="V14" s="37">
        <v>14.466259220000003</v>
      </c>
      <c r="W14" s="37">
        <v>3.5001298499999987</v>
      </c>
      <c r="X14" s="37">
        <v>0.07755995999999998</v>
      </c>
      <c r="Y14" s="40">
        <v>0</v>
      </c>
      <c r="Z14" s="37">
        <v>0.03156754999999999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</row>
    <row r="15" spans="1:37" ht="15">
      <c r="A15" s="5">
        <v>13</v>
      </c>
      <c r="B15" s="5">
        <v>13</v>
      </c>
      <c r="C15" s="1" t="s">
        <v>239</v>
      </c>
      <c r="D15" s="19">
        <v>0</v>
      </c>
      <c r="E15" s="19">
        <v>0</v>
      </c>
      <c r="F15" s="37">
        <v>5.4786810300000015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6.4104137800000025</v>
      </c>
      <c r="O15" s="37">
        <v>19.026130359495014</v>
      </c>
      <c r="P15" s="37">
        <v>0.22410095</v>
      </c>
      <c r="Q15" s="37">
        <v>2.23</v>
      </c>
      <c r="R15" s="37">
        <v>0.71</v>
      </c>
      <c r="S15" s="19">
        <v>0</v>
      </c>
      <c r="T15" s="19">
        <v>0</v>
      </c>
      <c r="U15" s="37">
        <v>0.8573958484826922</v>
      </c>
      <c r="V15" s="37">
        <v>2.4969272</v>
      </c>
      <c r="W15" s="40">
        <v>0</v>
      </c>
      <c r="X15" s="37">
        <v>0.08333633999999998</v>
      </c>
      <c r="Y15" s="37">
        <v>0.00926976</v>
      </c>
      <c r="Z15" s="37">
        <v>0.03130280999999999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</row>
    <row r="16" spans="1:37" ht="15">
      <c r="A16" s="5">
        <v>14</v>
      </c>
      <c r="B16" s="5">
        <v>14</v>
      </c>
      <c r="C16" s="1" t="s">
        <v>240</v>
      </c>
      <c r="D16" s="19">
        <v>0</v>
      </c>
      <c r="E16" s="19">
        <v>0</v>
      </c>
      <c r="F16" s="37">
        <v>11.472077640000002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3.617054159999999</v>
      </c>
      <c r="O16" s="37">
        <v>10.826168987095484</v>
      </c>
      <c r="P16" s="37">
        <v>0.11865897999999998</v>
      </c>
      <c r="Q16" s="37">
        <v>2.23</v>
      </c>
      <c r="R16" s="37">
        <v>0.71</v>
      </c>
      <c r="S16" s="40">
        <v>0</v>
      </c>
      <c r="T16" s="19">
        <v>0</v>
      </c>
      <c r="U16" s="37">
        <v>0.8573958484826922</v>
      </c>
      <c r="V16" s="37">
        <v>6.39906427</v>
      </c>
      <c r="W16" s="37">
        <v>1.24900003</v>
      </c>
      <c r="X16" s="38">
        <v>0.03442012</v>
      </c>
      <c r="Y16" s="37">
        <v>0.09332448</v>
      </c>
      <c r="Z16" s="37">
        <v>0.030718910000000002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</row>
    <row r="17" spans="1:37" ht="15">
      <c r="A17" s="5">
        <v>15</v>
      </c>
      <c r="B17" s="5">
        <v>15</v>
      </c>
      <c r="C17" s="1" t="s">
        <v>224</v>
      </c>
      <c r="D17" s="19">
        <v>0</v>
      </c>
      <c r="E17" s="19">
        <v>0</v>
      </c>
      <c r="F17" s="37">
        <v>5.478681030000001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6.9519591100000016</v>
      </c>
      <c r="O17" s="37">
        <v>29.064232419360007</v>
      </c>
      <c r="P17" s="37">
        <v>0.13932064</v>
      </c>
      <c r="Q17" s="37">
        <v>2.23</v>
      </c>
      <c r="R17" s="37">
        <v>0.71</v>
      </c>
      <c r="S17" s="19">
        <v>0</v>
      </c>
      <c r="T17" s="19">
        <v>0</v>
      </c>
      <c r="U17" s="37">
        <v>0.8573958484826922</v>
      </c>
      <c r="V17" s="37">
        <v>1.70399998</v>
      </c>
      <c r="W17" s="37">
        <v>3.5001298499999995</v>
      </c>
      <c r="X17" s="38">
        <v>0.01169561</v>
      </c>
      <c r="Y17" s="19">
        <v>0</v>
      </c>
      <c r="Z17" s="37">
        <v>0.15025367000000003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</row>
    <row r="18" spans="1:37" ht="15">
      <c r="A18" s="5">
        <v>16</v>
      </c>
      <c r="B18" s="5">
        <v>16</v>
      </c>
      <c r="C18" s="1" t="s">
        <v>16</v>
      </c>
      <c r="D18" s="19">
        <v>0</v>
      </c>
      <c r="E18" s="37">
        <v>2.199007579632997</v>
      </c>
      <c r="F18" s="37">
        <v>5.478681030000001</v>
      </c>
      <c r="G18" s="19">
        <v>0</v>
      </c>
      <c r="H18" s="37">
        <v>0.23871318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6.1366920715525675</v>
      </c>
      <c r="O18" s="37">
        <v>21.086716409531505</v>
      </c>
      <c r="P18" s="37">
        <v>0.14446482491206233</v>
      </c>
      <c r="Q18" s="37">
        <v>2.23</v>
      </c>
      <c r="R18" s="37">
        <v>0.71</v>
      </c>
      <c r="S18" s="19">
        <v>0</v>
      </c>
      <c r="T18" s="19">
        <v>0</v>
      </c>
      <c r="U18" s="37">
        <v>0.8573958484826922</v>
      </c>
      <c r="V18" s="37">
        <v>4.369520506663021</v>
      </c>
      <c r="W18" s="37">
        <v>12.53181617353173</v>
      </c>
      <c r="X18" s="38">
        <v>0.0796371208634783</v>
      </c>
      <c r="Y18" s="40">
        <v>0</v>
      </c>
      <c r="Z18" s="37">
        <v>0.035043359605074736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</row>
    <row r="19" spans="1:37" ht="15">
      <c r="A19" s="5">
        <v>17</v>
      </c>
      <c r="B19" s="5">
        <v>17</v>
      </c>
      <c r="C19" s="1" t="s">
        <v>241</v>
      </c>
      <c r="D19" s="19">
        <v>0</v>
      </c>
      <c r="E19" s="37">
        <v>10.21200007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4.8107643300000005</v>
      </c>
      <c r="O19" s="37">
        <v>11.917489579390242</v>
      </c>
      <c r="P19" s="37">
        <v>0.25176468</v>
      </c>
      <c r="Q19" s="37">
        <v>2.23</v>
      </c>
      <c r="R19" s="37">
        <v>0.71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37">
        <v>0.017</v>
      </c>
      <c r="Y19" s="19">
        <v>0</v>
      </c>
      <c r="Z19" s="37">
        <v>0.07056537000000002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ht="15">
      <c r="A20" s="5">
        <v>18</v>
      </c>
      <c r="B20" s="5">
        <v>18</v>
      </c>
      <c r="C20" s="1" t="s">
        <v>242</v>
      </c>
      <c r="D20" s="37">
        <v>4.286137364107247</v>
      </c>
      <c r="E20" s="37">
        <v>2.239985124808835</v>
      </c>
      <c r="F20" s="37">
        <v>5.478681030000001</v>
      </c>
      <c r="G20" s="19">
        <v>0</v>
      </c>
      <c r="H20" s="37">
        <v>0.10592804431660716</v>
      </c>
      <c r="I20" s="37">
        <v>0.46918912661561585</v>
      </c>
      <c r="J20" s="19">
        <v>0</v>
      </c>
      <c r="K20" s="37">
        <v>0.1541648267384927</v>
      </c>
      <c r="L20" s="19">
        <v>0</v>
      </c>
      <c r="M20" s="37">
        <v>1.7568319899999998</v>
      </c>
      <c r="N20" s="37">
        <v>6.599385963756646</v>
      </c>
      <c r="O20" s="37">
        <v>5.7952153863795814</v>
      </c>
      <c r="P20" s="37">
        <v>0.07109236076987388</v>
      </c>
      <c r="Q20" s="37">
        <v>2.99601579056161</v>
      </c>
      <c r="R20" s="19">
        <v>0</v>
      </c>
      <c r="S20" s="19">
        <v>0</v>
      </c>
      <c r="T20" s="37">
        <v>1.7409999999999999</v>
      </c>
      <c r="U20" s="19">
        <v>0</v>
      </c>
      <c r="V20" s="19">
        <v>0</v>
      </c>
      <c r="W20" s="19">
        <v>0</v>
      </c>
      <c r="X20" s="37">
        <v>0.0020708676070541982</v>
      </c>
      <c r="Y20" s="37">
        <v>0.008954854497147722</v>
      </c>
      <c r="Z20" s="37">
        <v>0.029223829511284802</v>
      </c>
      <c r="AA20" s="19">
        <v>0</v>
      </c>
      <c r="AB20" s="19">
        <v>0</v>
      </c>
      <c r="AC20" s="37">
        <v>4.118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ht="15">
      <c r="A21" s="5">
        <v>19</v>
      </c>
      <c r="B21" s="5">
        <v>19</v>
      </c>
      <c r="C21" s="1" t="s">
        <v>243</v>
      </c>
      <c r="D21" s="19">
        <v>0</v>
      </c>
      <c r="E21" s="37">
        <v>2.2883340776573804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10.447795368602545</v>
      </c>
      <c r="O21" s="37">
        <v>9.39025797357212</v>
      </c>
      <c r="P21" s="37">
        <v>1.7727262628394673</v>
      </c>
      <c r="Q21" s="37">
        <v>2.23</v>
      </c>
      <c r="R21" s="37">
        <v>0.71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38">
        <v>0.011300000000000001</v>
      </c>
      <c r="Y21" s="19">
        <v>0</v>
      </c>
      <c r="Z21" s="37">
        <v>0.009336148079817683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ht="15">
      <c r="A22" s="5">
        <v>20</v>
      </c>
      <c r="B22" s="5">
        <v>20</v>
      </c>
      <c r="C22" s="1" t="s">
        <v>225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10.753</v>
      </c>
      <c r="O22" s="19">
        <v>0</v>
      </c>
      <c r="P22" s="37">
        <v>0.08989999999999998</v>
      </c>
      <c r="Q22" s="37">
        <v>2.23</v>
      </c>
      <c r="R22" s="37">
        <v>0.71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37">
        <v>0.0113</v>
      </c>
      <c r="Y22" s="19">
        <v>0</v>
      </c>
      <c r="Z22" s="37">
        <v>0.009200000000000002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</row>
    <row r="23" spans="1:37" ht="15">
      <c r="A23" s="5">
        <v>21</v>
      </c>
      <c r="B23" s="5">
        <v>21</v>
      </c>
      <c r="C23" s="1" t="s">
        <v>226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7">
        <v>10.753</v>
      </c>
      <c r="O23" s="19">
        <v>0</v>
      </c>
      <c r="P23" s="37">
        <v>0.0899</v>
      </c>
      <c r="Q23" s="37">
        <v>2.23</v>
      </c>
      <c r="R23" s="37">
        <v>0.71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37">
        <v>0.011299999999999998</v>
      </c>
      <c r="Y23" s="19">
        <v>0</v>
      </c>
      <c r="Z23" s="37">
        <v>0.009199999999999998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</row>
    <row r="24" spans="1:37" ht="15">
      <c r="A24" s="5">
        <v>22</v>
      </c>
      <c r="B24" s="5">
        <v>22</v>
      </c>
      <c r="C24" s="1" t="s">
        <v>244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10.753000000000002</v>
      </c>
      <c r="O24" s="19">
        <v>0</v>
      </c>
      <c r="P24" s="37">
        <v>0.0899</v>
      </c>
      <c r="Q24" s="37">
        <v>2.23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38">
        <v>0.0113</v>
      </c>
      <c r="Y24" s="19">
        <v>0</v>
      </c>
      <c r="Z24" s="37">
        <v>0.009199999999999998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</row>
    <row r="25" spans="1:37" ht="15">
      <c r="A25" s="5">
        <v>23</v>
      </c>
      <c r="B25" s="5">
        <v>23</v>
      </c>
      <c r="C25" s="1" t="s">
        <v>245</v>
      </c>
      <c r="D25" s="19">
        <v>0</v>
      </c>
      <c r="E25" s="37">
        <v>8.345034382156511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7">
        <v>13.513104677051697</v>
      </c>
      <c r="O25" s="37">
        <v>56.61640497068726</v>
      </c>
      <c r="P25" s="37">
        <v>0.08057513844861686</v>
      </c>
      <c r="Q25" s="37">
        <v>2.23</v>
      </c>
      <c r="R25" s="37">
        <v>0.5599687837900333</v>
      </c>
      <c r="S25" s="40">
        <v>0</v>
      </c>
      <c r="T25" s="19">
        <v>0</v>
      </c>
      <c r="U25" s="19">
        <v>0</v>
      </c>
      <c r="V25" s="19">
        <v>0</v>
      </c>
      <c r="W25" s="19">
        <v>0</v>
      </c>
      <c r="X25" s="38">
        <v>0.7347518516758139</v>
      </c>
      <c r="Y25" s="19">
        <v>0</v>
      </c>
      <c r="Z25" s="37">
        <v>0.049966704901694844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</row>
    <row r="26" spans="1:37" ht="15">
      <c r="A26" s="5">
        <v>24</v>
      </c>
      <c r="B26" s="5">
        <v>24</v>
      </c>
      <c r="C26" s="1" t="s">
        <v>246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6.33253989</v>
      </c>
      <c r="O26" s="19">
        <v>0</v>
      </c>
      <c r="P26" s="37">
        <v>0.08836389999999998</v>
      </c>
      <c r="Q26" s="19">
        <v>0</v>
      </c>
      <c r="R26" s="37">
        <v>0.71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38">
        <v>0.019</v>
      </c>
      <c r="Y26" s="19">
        <v>0</v>
      </c>
      <c r="Z26" s="37">
        <v>0.05196411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</row>
    <row r="27" spans="1:37" ht="15">
      <c r="A27" s="5">
        <v>25</v>
      </c>
      <c r="B27" s="5">
        <v>25</v>
      </c>
      <c r="C27" s="1" t="s">
        <v>227</v>
      </c>
      <c r="D27" s="19">
        <v>0</v>
      </c>
      <c r="E27" s="37">
        <v>1.77800009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10.753</v>
      </c>
      <c r="O27" s="19">
        <v>0</v>
      </c>
      <c r="P27" s="37">
        <v>0.08990000000000001</v>
      </c>
      <c r="Q27" s="37">
        <v>2.23</v>
      </c>
      <c r="R27" s="37">
        <v>0.71</v>
      </c>
      <c r="S27" s="40">
        <v>0</v>
      </c>
      <c r="T27" s="19">
        <v>0</v>
      </c>
      <c r="U27" s="19">
        <v>0</v>
      </c>
      <c r="V27" s="19">
        <v>0</v>
      </c>
      <c r="W27" s="19">
        <v>0</v>
      </c>
      <c r="X27" s="37">
        <v>0.0113</v>
      </c>
      <c r="Y27" s="19">
        <v>0</v>
      </c>
      <c r="Z27" s="37">
        <v>0.009199999999999998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</row>
    <row r="28" spans="1:37" ht="15">
      <c r="A28" s="5">
        <v>26</v>
      </c>
      <c r="B28" s="5">
        <v>26</v>
      </c>
      <c r="C28" s="1" t="s">
        <v>247</v>
      </c>
      <c r="D28" s="19">
        <v>0</v>
      </c>
      <c r="E28" s="37">
        <v>8.25022661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8.627012320000002</v>
      </c>
      <c r="O28" s="19">
        <v>0</v>
      </c>
      <c r="P28" s="37">
        <v>0.32029833000000013</v>
      </c>
      <c r="Q28" s="37">
        <v>3.33672859767071</v>
      </c>
      <c r="R28" s="37">
        <v>0.71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38">
        <v>0.0527918</v>
      </c>
      <c r="Y28" s="19">
        <v>0</v>
      </c>
      <c r="Z28" s="37">
        <v>0.009836989999999997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</row>
    <row r="29" spans="1:37" ht="15">
      <c r="A29" s="5">
        <v>27</v>
      </c>
      <c r="B29" s="5">
        <v>27</v>
      </c>
      <c r="C29" s="1" t="s">
        <v>248</v>
      </c>
      <c r="D29" s="19">
        <v>0</v>
      </c>
      <c r="E29" s="37">
        <v>7.124171374276563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8.62701232</v>
      </c>
      <c r="O29" s="19">
        <v>0</v>
      </c>
      <c r="P29" s="37">
        <v>0.29242615170149017</v>
      </c>
      <c r="Q29" s="37">
        <v>2.23</v>
      </c>
      <c r="R29" s="37">
        <v>0.71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38">
        <v>0.044581854794520544</v>
      </c>
      <c r="Y29" s="19">
        <v>0</v>
      </c>
      <c r="Z29" s="37">
        <v>0.009726057218661682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</row>
    <row r="30" spans="1:37" ht="15">
      <c r="A30" s="5">
        <v>28</v>
      </c>
      <c r="B30" s="5">
        <v>28</v>
      </c>
      <c r="C30" s="1" t="s">
        <v>221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7">
        <v>10.753</v>
      </c>
      <c r="O30" s="19">
        <v>0</v>
      </c>
      <c r="P30" s="37">
        <v>0.08989999999999998</v>
      </c>
      <c r="Q30" s="37">
        <v>2.23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38">
        <v>0.011299999999999998</v>
      </c>
      <c r="Y30" s="19">
        <v>0</v>
      </c>
      <c r="Z30" s="37">
        <v>0.0092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</row>
    <row r="31" spans="1:37" ht="15">
      <c r="A31" s="5">
        <v>29</v>
      </c>
      <c r="B31" s="5">
        <v>29</v>
      </c>
      <c r="C31" s="1" t="s">
        <v>249</v>
      </c>
      <c r="D31" s="19">
        <v>0</v>
      </c>
      <c r="E31" s="37">
        <v>1.7780000900000001</v>
      </c>
      <c r="F31" s="37">
        <v>0.36448535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7">
        <v>10.67526161434928</v>
      </c>
      <c r="O31" s="19">
        <v>0</v>
      </c>
      <c r="P31" s="37">
        <v>0.09078691800382056</v>
      </c>
      <c r="Q31" s="37">
        <v>2.23</v>
      </c>
      <c r="R31" s="37">
        <v>0.71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38">
        <v>0.016414836784041428</v>
      </c>
      <c r="Y31" s="19">
        <v>0</v>
      </c>
      <c r="Z31" s="37">
        <v>0.01449215470820643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</row>
    <row r="32" spans="1:37" ht="15">
      <c r="A32" s="5">
        <v>30</v>
      </c>
      <c r="B32" s="5">
        <v>30</v>
      </c>
      <c r="C32" s="1" t="s">
        <v>250</v>
      </c>
      <c r="D32" s="19">
        <v>0</v>
      </c>
      <c r="E32" s="37">
        <v>4.764895039477135</v>
      </c>
      <c r="F32" s="37">
        <v>4.341300172572446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8.780793698041494</v>
      </c>
      <c r="O32" s="37">
        <v>10.245077754659778</v>
      </c>
      <c r="P32" s="37">
        <v>0.330628523694395</v>
      </c>
      <c r="Q32" s="37">
        <v>2.23</v>
      </c>
      <c r="R32" s="37">
        <v>0.71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38">
        <v>0.08034997790159906</v>
      </c>
      <c r="Y32" s="19">
        <v>0</v>
      </c>
      <c r="Z32" s="37">
        <v>0.0790510988544795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</row>
    <row r="33" spans="1:37" ht="15">
      <c r="A33" s="5">
        <v>31</v>
      </c>
      <c r="B33" s="5">
        <v>31</v>
      </c>
      <c r="C33" s="1" t="s">
        <v>18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54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</row>
    <row r="34" spans="1:37" ht="15">
      <c r="A34" s="5">
        <v>32</v>
      </c>
      <c r="B34" s="5">
        <v>32</v>
      </c>
      <c r="C34" s="1" t="s">
        <v>19</v>
      </c>
      <c r="D34" s="19">
        <v>0</v>
      </c>
      <c r="E34" s="37">
        <v>2.0256915946540826</v>
      </c>
      <c r="F34" s="37">
        <v>5.47868103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10.753</v>
      </c>
      <c r="O34" s="37">
        <v>7.681672536938679</v>
      </c>
      <c r="P34" s="37">
        <v>0.0899</v>
      </c>
      <c r="Q34" s="37">
        <v>2.23</v>
      </c>
      <c r="R34" s="37">
        <v>0.71</v>
      </c>
      <c r="S34" s="19">
        <v>0</v>
      </c>
      <c r="T34" s="37">
        <v>0.398</v>
      </c>
      <c r="U34" s="37">
        <v>0.8573958484826922</v>
      </c>
      <c r="V34" s="37">
        <v>2.4969272</v>
      </c>
      <c r="W34" s="37">
        <v>3.50012985</v>
      </c>
      <c r="X34" s="37">
        <v>0.0113</v>
      </c>
      <c r="Y34" s="19">
        <v>0</v>
      </c>
      <c r="Z34" s="37">
        <v>0.0092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</row>
    <row r="35" spans="1:37" ht="15">
      <c r="A35" s="7"/>
      <c r="B35" s="7"/>
      <c r="C35" s="8"/>
      <c r="D35" s="39"/>
      <c r="E35" s="39"/>
      <c r="F35" s="39"/>
      <c r="G35" s="55"/>
      <c r="H35" s="39"/>
      <c r="I35" s="39"/>
      <c r="J35" s="56"/>
      <c r="K35" s="39"/>
      <c r="L35" s="56"/>
      <c r="M35" s="39"/>
      <c r="N35" s="39"/>
      <c r="O35" s="39"/>
      <c r="P35" s="39"/>
      <c r="Q35" s="39"/>
      <c r="R35" s="39"/>
      <c r="S35" s="55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55"/>
      <c r="AE35" s="55"/>
      <c r="AF35" s="55"/>
      <c r="AG35" s="55"/>
      <c r="AH35" s="20"/>
      <c r="AI35" s="55"/>
      <c r="AJ35" s="20"/>
      <c r="AK35" s="20"/>
    </row>
    <row r="36" spans="4:37" ht="15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5">
      <c r="A37" s="5">
        <v>34</v>
      </c>
      <c r="C37" s="1" t="s">
        <v>44</v>
      </c>
      <c r="D37" s="21">
        <v>0</v>
      </c>
      <c r="E37" s="59">
        <v>2.841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59">
        <v>0.0899</v>
      </c>
      <c r="Q37" s="59">
        <v>2.23</v>
      </c>
      <c r="R37" s="59">
        <v>0.71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60">
        <v>0.0113</v>
      </c>
      <c r="Y37" s="21">
        <v>0</v>
      </c>
      <c r="Z37" s="59">
        <v>0.0092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</row>
    <row r="38" spans="1:37" ht="15">
      <c r="A38" s="7"/>
      <c r="B38" s="7"/>
      <c r="C38" s="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N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25390625" style="5" bestFit="1" customWidth="1"/>
    <col min="12" max="12" width="10.375" style="5" customWidth="1"/>
    <col min="13" max="15" width="10.375" style="5" bestFit="1" customWidth="1"/>
    <col min="16" max="16" width="9.50390625" style="5" customWidth="1"/>
    <col min="17" max="18" width="10.375" style="5" bestFit="1" customWidth="1"/>
    <col min="19" max="21" width="9.375" style="5" bestFit="1" customWidth="1"/>
    <col min="22" max="22" width="10.25390625" style="5" bestFit="1" customWidth="1"/>
    <col min="23" max="23" width="9.50390625" style="5" bestFit="1" customWidth="1"/>
    <col min="24" max="24" width="10.375" style="5" bestFit="1" customWidth="1"/>
    <col min="25" max="25" width="10.50390625" style="5" bestFit="1" customWidth="1"/>
    <col min="26" max="26" width="10.375" style="5" bestFit="1" customWidth="1"/>
    <col min="27" max="28" width="9.50390625" style="5" bestFit="1" customWidth="1"/>
    <col min="29" max="31" width="9.375" style="5" bestFit="1" customWidth="1"/>
    <col min="32" max="33" width="10.125" style="5" bestFit="1" customWidth="1"/>
    <col min="34" max="34" width="10.50390625" style="5" bestFit="1" customWidth="1"/>
    <col min="35" max="35" width="10.125" style="5" bestFit="1" customWidth="1"/>
    <col min="36" max="36" width="9.375" style="5" bestFit="1" customWidth="1"/>
    <col min="37" max="37" width="9.75390625" style="5" bestFit="1" customWidth="1"/>
    <col min="38" max="38" width="9.125" style="19" bestFit="1" customWidth="1"/>
    <col min="39" max="40" width="9.125" style="5" bestFit="1" customWidth="1"/>
    <col min="41" max="16384" width="9.00390625" style="5" customWidth="1"/>
  </cols>
  <sheetData>
    <row r="1" spans="1:40" s="23" customFormat="1" ht="15">
      <c r="A1" s="26" t="s">
        <v>199</v>
      </c>
      <c r="B1" s="24" t="s">
        <v>4</v>
      </c>
      <c r="C1" s="27" t="s">
        <v>89</v>
      </c>
      <c r="D1" s="24" t="s">
        <v>100</v>
      </c>
      <c r="E1" s="24" t="s">
        <v>22</v>
      </c>
      <c r="F1" s="24" t="s">
        <v>31</v>
      </c>
      <c r="G1" s="24" t="s">
        <v>42</v>
      </c>
      <c r="H1" s="24" t="s">
        <v>50</v>
      </c>
      <c r="I1" s="24" t="s">
        <v>51</v>
      </c>
      <c r="J1" s="24" t="s">
        <v>52</v>
      </c>
      <c r="K1" s="24" t="s">
        <v>56</v>
      </c>
      <c r="L1" s="24" t="s">
        <v>57</v>
      </c>
      <c r="M1" s="24" t="s">
        <v>23</v>
      </c>
      <c r="N1" s="24" t="s">
        <v>28</v>
      </c>
      <c r="O1" s="24" t="s">
        <v>195</v>
      </c>
      <c r="P1" s="24" t="s">
        <v>26</v>
      </c>
      <c r="Q1" s="24" t="s">
        <v>27</v>
      </c>
      <c r="R1" s="24" t="s">
        <v>24</v>
      </c>
      <c r="S1" s="24" t="s">
        <v>25</v>
      </c>
      <c r="T1" s="24" t="s">
        <v>30</v>
      </c>
      <c r="U1" s="24" t="s">
        <v>196</v>
      </c>
      <c r="V1" s="28" t="s">
        <v>103</v>
      </c>
      <c r="W1" s="28" t="s">
        <v>104</v>
      </c>
      <c r="X1" s="29" t="s">
        <v>197</v>
      </c>
      <c r="Y1" s="23" t="s">
        <v>120</v>
      </c>
      <c r="Z1" s="24" t="s">
        <v>17</v>
      </c>
      <c r="AA1" s="24" t="s">
        <v>106</v>
      </c>
      <c r="AB1" s="24" t="s">
        <v>107</v>
      </c>
      <c r="AC1" s="24" t="s">
        <v>40</v>
      </c>
      <c r="AD1" s="24" t="s">
        <v>38</v>
      </c>
      <c r="AE1" s="24" t="s">
        <v>39</v>
      </c>
      <c r="AF1" s="24" t="s">
        <v>48</v>
      </c>
      <c r="AG1" s="24" t="s">
        <v>49</v>
      </c>
      <c r="AH1" s="28" t="s">
        <v>198</v>
      </c>
      <c r="AI1" s="30" t="s">
        <v>43</v>
      </c>
      <c r="AJ1" s="24" t="s">
        <v>47</v>
      </c>
      <c r="AK1" s="24" t="s">
        <v>86</v>
      </c>
      <c r="AL1" s="30" t="s">
        <v>213</v>
      </c>
      <c r="AM1" s="30" t="s">
        <v>214</v>
      </c>
      <c r="AN1" s="30" t="s">
        <v>215</v>
      </c>
    </row>
    <row r="2" spans="1:40" ht="15">
      <c r="A2" s="1" t="s">
        <v>3</v>
      </c>
      <c r="B2" s="12" t="s">
        <v>5</v>
      </c>
      <c r="C2" s="32" t="s">
        <v>200</v>
      </c>
      <c r="D2" s="21" t="s">
        <v>142</v>
      </c>
      <c r="E2" s="21" t="s">
        <v>142</v>
      </c>
      <c r="F2" s="21" t="s">
        <v>142</v>
      </c>
      <c r="G2" s="21" t="s">
        <v>142</v>
      </c>
      <c r="H2" s="21" t="s">
        <v>142</v>
      </c>
      <c r="I2" s="21" t="s">
        <v>142</v>
      </c>
      <c r="J2" s="21" t="s">
        <v>142</v>
      </c>
      <c r="K2" s="21" t="s">
        <v>142</v>
      </c>
      <c r="L2" s="21" t="s">
        <v>142</v>
      </c>
      <c r="M2" s="21" t="s">
        <v>142</v>
      </c>
      <c r="N2" s="21" t="s">
        <v>142</v>
      </c>
      <c r="O2" s="21" t="s">
        <v>142</v>
      </c>
      <c r="P2" s="21" t="s">
        <v>142</v>
      </c>
      <c r="Q2" s="21" t="s">
        <v>142</v>
      </c>
      <c r="R2" s="21" t="s">
        <v>142</v>
      </c>
      <c r="S2" s="21" t="s">
        <v>142</v>
      </c>
      <c r="T2" s="21" t="s">
        <v>142</v>
      </c>
      <c r="U2" s="21" t="s">
        <v>142</v>
      </c>
      <c r="V2" s="21" t="s">
        <v>142</v>
      </c>
      <c r="W2" s="21" t="s">
        <v>142</v>
      </c>
      <c r="X2" s="21" t="s">
        <v>142</v>
      </c>
      <c r="Y2" s="21" t="s">
        <v>142</v>
      </c>
      <c r="Z2" s="21" t="s">
        <v>142</v>
      </c>
      <c r="AA2" s="21" t="s">
        <v>142</v>
      </c>
      <c r="AB2" s="21" t="s">
        <v>142</v>
      </c>
      <c r="AC2" s="21" t="s">
        <v>142</v>
      </c>
      <c r="AD2" s="21" t="s">
        <v>142</v>
      </c>
      <c r="AE2" s="21" t="s">
        <v>142</v>
      </c>
      <c r="AF2" s="21" t="s">
        <v>191</v>
      </c>
      <c r="AG2" s="21" t="s">
        <v>191</v>
      </c>
      <c r="AH2" s="21" t="s">
        <v>191</v>
      </c>
      <c r="AI2" s="21" t="s">
        <v>191</v>
      </c>
      <c r="AJ2" s="21" t="s">
        <v>191</v>
      </c>
      <c r="AK2" s="41" t="s">
        <v>209</v>
      </c>
      <c r="AL2" s="21" t="s">
        <v>210</v>
      </c>
      <c r="AM2" s="13" t="s">
        <v>211</v>
      </c>
      <c r="AN2" s="13" t="s">
        <v>212</v>
      </c>
    </row>
    <row r="3" spans="1:40" ht="15">
      <c r="A3" s="7">
        <v>1</v>
      </c>
      <c r="B3" s="7">
        <v>1</v>
      </c>
      <c r="C3" s="8" t="s">
        <v>228</v>
      </c>
      <c r="D3" s="19">
        <v>0</v>
      </c>
      <c r="E3" s="19">
        <v>0</v>
      </c>
      <c r="F3" s="37">
        <v>0.4661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37">
        <v>2.8996535573351094</v>
      </c>
      <c r="O3" s="37">
        <v>3.39</v>
      </c>
      <c r="P3" s="37">
        <v>12.912283630169986</v>
      </c>
      <c r="Q3" s="37">
        <v>2.185706618625861</v>
      </c>
      <c r="R3" s="37">
        <v>0.9123155277895674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37">
        <v>0.1971</v>
      </c>
      <c r="Y3" s="19">
        <v>0</v>
      </c>
      <c r="Z3" s="37">
        <v>0.2793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37">
        <v>7.71103</v>
      </c>
      <c r="AL3" s="19">
        <v>0</v>
      </c>
      <c r="AM3" s="37">
        <v>0.4847110817714017</v>
      </c>
      <c r="AN3" s="19">
        <v>0</v>
      </c>
    </row>
    <row r="4" spans="1:40" ht="15">
      <c r="A4" s="5">
        <v>2</v>
      </c>
      <c r="B4" s="5">
        <v>2</v>
      </c>
      <c r="C4" s="1" t="s">
        <v>229</v>
      </c>
      <c r="D4" s="19">
        <v>0</v>
      </c>
      <c r="E4" s="37">
        <v>1.0939</v>
      </c>
      <c r="F4" s="37">
        <v>0.3575</v>
      </c>
      <c r="G4" s="25">
        <v>0</v>
      </c>
      <c r="H4" s="19">
        <v>0</v>
      </c>
      <c r="I4" s="37">
        <v>0.122</v>
      </c>
      <c r="J4" s="19">
        <v>0</v>
      </c>
      <c r="K4" s="37">
        <v>0.1192</v>
      </c>
      <c r="L4" s="19">
        <v>0</v>
      </c>
      <c r="M4" s="19">
        <v>0</v>
      </c>
      <c r="N4" s="37">
        <v>1.2779</v>
      </c>
      <c r="O4" s="37">
        <v>1.187609604524073</v>
      </c>
      <c r="P4" s="37">
        <v>1.0002</v>
      </c>
      <c r="Q4" s="37">
        <v>2.0112490404649632</v>
      </c>
      <c r="R4" s="37">
        <v>0.9123155277895675</v>
      </c>
      <c r="S4" s="19">
        <v>0</v>
      </c>
      <c r="T4" s="19">
        <v>0</v>
      </c>
      <c r="U4" s="19">
        <v>0</v>
      </c>
      <c r="V4" s="37">
        <v>0.898</v>
      </c>
      <c r="W4" s="37">
        <v>0.8955000000000001</v>
      </c>
      <c r="X4" s="37">
        <v>0.05680000000000001</v>
      </c>
      <c r="Y4" s="37">
        <v>0.0057</v>
      </c>
      <c r="Z4" s="37">
        <v>0.2793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37">
        <v>0.48471108177140165</v>
      </c>
      <c r="AN4" s="19">
        <v>0</v>
      </c>
    </row>
    <row r="5" spans="1:40" ht="15">
      <c r="A5" s="5">
        <v>3</v>
      </c>
      <c r="B5" s="5">
        <v>3</v>
      </c>
      <c r="C5" s="1" t="s">
        <v>223</v>
      </c>
      <c r="D5" s="19">
        <v>0</v>
      </c>
      <c r="E5" s="37">
        <v>0.34364669260188996</v>
      </c>
      <c r="F5" s="37">
        <v>1.0537</v>
      </c>
      <c r="G5" s="25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0.41450826544361025</v>
      </c>
      <c r="O5" s="37">
        <v>1.2290478562979401</v>
      </c>
      <c r="P5" s="37">
        <v>0.46307582427492494</v>
      </c>
      <c r="Q5" s="37">
        <v>1.8822407779453283</v>
      </c>
      <c r="R5" s="37">
        <v>0.9123155277895673</v>
      </c>
      <c r="S5" s="19">
        <v>0</v>
      </c>
      <c r="T5" s="19">
        <v>0</v>
      </c>
      <c r="U5" s="37">
        <v>0.2334973337943708</v>
      </c>
      <c r="V5" s="37">
        <v>1.2194</v>
      </c>
      <c r="W5" s="37">
        <v>1.5338838382681177</v>
      </c>
      <c r="X5" s="37">
        <v>0.617</v>
      </c>
      <c r="Y5" s="19">
        <v>0</v>
      </c>
      <c r="Z5" s="37">
        <v>0.11615946938993914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37">
        <v>0.7015473011904503</v>
      </c>
      <c r="AM5" s="37">
        <v>0.4847110817714016</v>
      </c>
      <c r="AN5" s="19">
        <v>0</v>
      </c>
    </row>
    <row r="6" spans="1:40" ht="15">
      <c r="A6" s="5">
        <v>4</v>
      </c>
      <c r="B6" s="5">
        <v>4</v>
      </c>
      <c r="C6" s="1" t="s">
        <v>230</v>
      </c>
      <c r="D6" s="19">
        <v>0</v>
      </c>
      <c r="E6" s="37">
        <v>1.3020000000000003</v>
      </c>
      <c r="F6" s="19">
        <v>0</v>
      </c>
      <c r="G6" s="25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0.8984</v>
      </c>
      <c r="O6" s="37">
        <v>1.3556794682349036</v>
      </c>
      <c r="P6" s="37">
        <v>0.40610000000000007</v>
      </c>
      <c r="Q6" s="37">
        <v>1.8822407779453287</v>
      </c>
      <c r="R6" s="37">
        <v>0.9123155277895676</v>
      </c>
      <c r="S6" s="19">
        <v>0</v>
      </c>
      <c r="T6" s="19">
        <v>0</v>
      </c>
      <c r="U6" s="37">
        <v>0.23349733379437085</v>
      </c>
      <c r="V6" s="37">
        <v>0.9717999999999999</v>
      </c>
      <c r="W6" s="37">
        <v>1.7935000000000003</v>
      </c>
      <c r="X6" s="37">
        <v>0.3993</v>
      </c>
      <c r="Y6" s="19">
        <v>0</v>
      </c>
      <c r="Z6" s="37">
        <v>0.22409999999999994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37">
        <v>0.7015473011904503</v>
      </c>
      <c r="AM6" s="37">
        <v>0.48471108177140176</v>
      </c>
      <c r="AN6" s="19">
        <v>0</v>
      </c>
    </row>
    <row r="7" spans="1:40" ht="15">
      <c r="A7" s="5">
        <v>5</v>
      </c>
      <c r="B7" s="5">
        <v>5</v>
      </c>
      <c r="C7" s="1" t="s">
        <v>231</v>
      </c>
      <c r="D7" s="19">
        <v>0</v>
      </c>
      <c r="E7" s="37">
        <v>0.5527806232172073</v>
      </c>
      <c r="F7" s="37">
        <v>0.5381355927369522</v>
      </c>
      <c r="G7" s="25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1.2911786798961231</v>
      </c>
      <c r="O7" s="37">
        <v>0.8043378214330196</v>
      </c>
      <c r="P7" s="37">
        <v>0.8722512269400214</v>
      </c>
      <c r="Q7" s="37">
        <v>1.882240777945328</v>
      </c>
      <c r="R7" s="37">
        <v>0.9123155277895676</v>
      </c>
      <c r="S7" s="19">
        <v>0</v>
      </c>
      <c r="T7" s="19">
        <v>0</v>
      </c>
      <c r="U7" s="37">
        <v>0.23349733379437082</v>
      </c>
      <c r="V7" s="37">
        <v>2.480820853631843</v>
      </c>
      <c r="W7" s="37">
        <v>1.5633119484728217</v>
      </c>
      <c r="X7" s="37">
        <v>0.7576307587042208</v>
      </c>
      <c r="Y7" s="37">
        <v>0.0057</v>
      </c>
      <c r="Z7" s="37">
        <v>0.1617879751665732</v>
      </c>
      <c r="AA7" s="37">
        <v>1.0669199150876028</v>
      </c>
      <c r="AB7" s="37">
        <v>1.5523081224461588</v>
      </c>
      <c r="AC7" s="37">
        <v>1.5606120315994683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37">
        <v>0.7015473011904505</v>
      </c>
      <c r="AM7" s="37">
        <v>0.48471108177140176</v>
      </c>
      <c r="AN7" s="19">
        <v>0</v>
      </c>
    </row>
    <row r="8" spans="1:40" ht="15">
      <c r="A8" s="5">
        <v>6</v>
      </c>
      <c r="B8" s="5">
        <v>6</v>
      </c>
      <c r="C8" s="1" t="s">
        <v>232</v>
      </c>
      <c r="D8" s="19">
        <v>0</v>
      </c>
      <c r="E8" s="37">
        <v>0.43499803978867047</v>
      </c>
      <c r="F8" s="37">
        <v>0.9262874966379749</v>
      </c>
      <c r="G8" s="25">
        <v>0</v>
      </c>
      <c r="H8" s="37">
        <v>0.48892866649603284</v>
      </c>
      <c r="I8" s="37">
        <v>0.122</v>
      </c>
      <c r="J8" s="19">
        <v>0</v>
      </c>
      <c r="K8" s="37">
        <v>0.1192</v>
      </c>
      <c r="L8" s="19">
        <v>0</v>
      </c>
      <c r="M8" s="37">
        <v>0.0458</v>
      </c>
      <c r="N8" s="37">
        <v>0.8395125763825364</v>
      </c>
      <c r="O8" s="37">
        <v>0.8816438791300759</v>
      </c>
      <c r="P8" s="37">
        <v>0.6548031970015503</v>
      </c>
      <c r="Q8" s="37">
        <v>1.8822407779453283</v>
      </c>
      <c r="R8" s="37">
        <v>0.9123155277895676</v>
      </c>
      <c r="S8" s="19">
        <v>0</v>
      </c>
      <c r="T8" s="19">
        <v>0</v>
      </c>
      <c r="U8" s="37">
        <v>0.13827505971220783</v>
      </c>
      <c r="V8" s="37">
        <v>0.7217359112549989</v>
      </c>
      <c r="W8" s="37">
        <v>0.9012318921148015</v>
      </c>
      <c r="X8" s="37">
        <v>0.2082277426669746</v>
      </c>
      <c r="Y8" s="37">
        <v>0.10503061817263369</v>
      </c>
      <c r="Z8" s="37">
        <v>0.18515965954947136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37">
        <v>0.7015473011904505</v>
      </c>
      <c r="AM8" s="37">
        <v>0.4847110817714019</v>
      </c>
      <c r="AN8" s="19">
        <v>0</v>
      </c>
    </row>
    <row r="9" spans="1:40" ht="15">
      <c r="A9" s="5">
        <v>7</v>
      </c>
      <c r="B9" s="5">
        <v>7</v>
      </c>
      <c r="C9" s="1" t="s">
        <v>233</v>
      </c>
      <c r="D9" s="19">
        <v>0</v>
      </c>
      <c r="E9" s="37">
        <v>0.9135447058448227</v>
      </c>
      <c r="F9" s="37">
        <v>1.163</v>
      </c>
      <c r="G9" s="25">
        <v>0</v>
      </c>
      <c r="H9" s="37">
        <v>0.1275</v>
      </c>
      <c r="I9" s="37">
        <v>0.1509</v>
      </c>
      <c r="J9" s="19">
        <v>0</v>
      </c>
      <c r="K9" s="37">
        <v>0.1312</v>
      </c>
      <c r="L9" s="19">
        <v>0</v>
      </c>
      <c r="M9" s="19">
        <v>0</v>
      </c>
      <c r="N9" s="37">
        <v>0.5725837515979605</v>
      </c>
      <c r="O9" s="37">
        <v>0.39534581248198875</v>
      </c>
      <c r="P9" s="37">
        <v>1.1918727031410088</v>
      </c>
      <c r="Q9" s="37">
        <v>0.014902666036909724</v>
      </c>
      <c r="R9" s="37">
        <v>0.9123155277895676</v>
      </c>
      <c r="S9" s="19">
        <v>0</v>
      </c>
      <c r="T9" s="37">
        <v>0.0893</v>
      </c>
      <c r="U9" s="37">
        <v>0.15752917304366326</v>
      </c>
      <c r="V9" s="37">
        <v>0.2171452047159702</v>
      </c>
      <c r="W9" s="37">
        <v>0.7416200310037611</v>
      </c>
      <c r="X9" s="37">
        <v>0.04160814859197124</v>
      </c>
      <c r="Y9" s="37">
        <v>0.0057</v>
      </c>
      <c r="Z9" s="37">
        <v>0.2793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37">
        <v>0.004823733510281594</v>
      </c>
      <c r="AM9" s="37">
        <v>0.48471108177140176</v>
      </c>
      <c r="AN9" s="19">
        <v>0</v>
      </c>
    </row>
    <row r="10" spans="1:40" ht="15">
      <c r="A10" s="5">
        <v>8</v>
      </c>
      <c r="B10" s="5">
        <v>8</v>
      </c>
      <c r="C10" s="1" t="s">
        <v>234</v>
      </c>
      <c r="D10" s="19">
        <v>0</v>
      </c>
      <c r="E10" s="37">
        <v>0.5030047819113732</v>
      </c>
      <c r="F10" s="37">
        <v>0.5101118394428231</v>
      </c>
      <c r="G10" s="25">
        <v>0</v>
      </c>
      <c r="H10" s="37">
        <v>0.5473313343098091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7">
        <v>0.8172300134417925</v>
      </c>
      <c r="O10" s="37">
        <v>1.4362059385336674</v>
      </c>
      <c r="P10" s="37">
        <v>0.6829800057557195</v>
      </c>
      <c r="Q10" s="37">
        <v>1.8822407779453283</v>
      </c>
      <c r="R10" s="37">
        <v>0.9123155277895676</v>
      </c>
      <c r="S10" s="19">
        <v>0</v>
      </c>
      <c r="T10" s="19">
        <v>0</v>
      </c>
      <c r="U10" s="37">
        <v>0.24772855934370205</v>
      </c>
      <c r="V10" s="37">
        <v>1.4510505147589292</v>
      </c>
      <c r="W10" s="37">
        <v>0.4664112246843031</v>
      </c>
      <c r="X10" s="37">
        <v>1.1313179069582864</v>
      </c>
      <c r="Y10" s="37">
        <v>0.0057</v>
      </c>
      <c r="Z10" s="37">
        <v>0.45312315987524</v>
      </c>
      <c r="AA10" s="19">
        <v>0</v>
      </c>
      <c r="AB10" s="19">
        <v>0</v>
      </c>
      <c r="AC10" s="37">
        <v>0.4266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37">
        <v>0.7015473011904504</v>
      </c>
      <c r="AM10" s="37">
        <v>0.4847110817714017</v>
      </c>
      <c r="AN10" s="19">
        <v>0</v>
      </c>
    </row>
    <row r="11" spans="1:40" ht="15">
      <c r="A11" s="5">
        <v>9</v>
      </c>
      <c r="B11" s="5">
        <v>9</v>
      </c>
      <c r="C11" s="1" t="s">
        <v>235</v>
      </c>
      <c r="D11" s="37">
        <v>0.07720723823809025</v>
      </c>
      <c r="E11" s="37">
        <v>0.0759862101018642</v>
      </c>
      <c r="F11" s="37">
        <v>1.2105250932200986</v>
      </c>
      <c r="G11" s="61">
        <v>0</v>
      </c>
      <c r="H11" s="37">
        <v>0.2623644867951007</v>
      </c>
      <c r="I11" s="37">
        <v>0.10821326030758845</v>
      </c>
      <c r="J11" s="19">
        <v>0</v>
      </c>
      <c r="K11" s="37">
        <v>0.0873260408160477</v>
      </c>
      <c r="L11" s="19">
        <v>0</v>
      </c>
      <c r="M11" s="19">
        <v>0</v>
      </c>
      <c r="N11" s="37">
        <v>0.46112677934591045</v>
      </c>
      <c r="O11" s="37">
        <v>0.6097237000732793</v>
      </c>
      <c r="P11" s="37">
        <v>0.34937237389214887</v>
      </c>
      <c r="Q11" s="37">
        <v>1.882240777945328</v>
      </c>
      <c r="R11" s="37">
        <v>0.9123155277895675</v>
      </c>
      <c r="S11" s="19">
        <v>0</v>
      </c>
      <c r="T11" s="19">
        <v>0</v>
      </c>
      <c r="U11" s="37">
        <v>0.2334973337943708</v>
      </c>
      <c r="V11" s="37">
        <v>1.594944365689128</v>
      </c>
      <c r="W11" s="37">
        <v>2.155539128933772</v>
      </c>
      <c r="X11" s="37">
        <v>0.18341177264448813</v>
      </c>
      <c r="Y11" s="37">
        <v>0.08761030101641909</v>
      </c>
      <c r="Z11" s="37">
        <v>0.39021680891105565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37">
        <v>0.7015473011904504</v>
      </c>
      <c r="AM11" s="37">
        <v>0.48471108177140176</v>
      </c>
      <c r="AN11" s="19">
        <v>0</v>
      </c>
    </row>
    <row r="12" spans="1:40" ht="15">
      <c r="A12" s="5">
        <v>10</v>
      </c>
      <c r="B12" s="5">
        <v>10</v>
      </c>
      <c r="C12" s="1" t="s">
        <v>236</v>
      </c>
      <c r="D12" s="19">
        <v>0</v>
      </c>
      <c r="E12" s="37">
        <v>0.20634213106751464</v>
      </c>
      <c r="F12" s="37">
        <v>0.10612234596431579</v>
      </c>
      <c r="G12" s="25">
        <v>0</v>
      </c>
      <c r="H12" s="37">
        <v>1.0225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0.9015821365377479</v>
      </c>
      <c r="O12" s="37">
        <v>1.852556775364947</v>
      </c>
      <c r="P12" s="37">
        <v>0.6355476205535538</v>
      </c>
      <c r="Q12" s="38">
        <v>1.882240777945328</v>
      </c>
      <c r="R12" s="37">
        <v>0.9123155277895677</v>
      </c>
      <c r="S12" s="19">
        <v>0</v>
      </c>
      <c r="T12" s="19">
        <v>0</v>
      </c>
      <c r="U12" s="37">
        <v>0.2334973337943708</v>
      </c>
      <c r="V12" s="37">
        <v>1.232272280091765</v>
      </c>
      <c r="W12" s="37">
        <v>0.20024959206179296</v>
      </c>
      <c r="X12" s="37">
        <v>0.9581742807672257</v>
      </c>
      <c r="Y12" s="37">
        <v>0.014910055865921788</v>
      </c>
      <c r="Z12" s="37">
        <v>0.28252952058742775</v>
      </c>
      <c r="AA12" s="19">
        <v>0</v>
      </c>
      <c r="AB12" s="19">
        <v>0</v>
      </c>
      <c r="AC12" s="37">
        <v>0.1427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37">
        <v>0.7015473011904504</v>
      </c>
      <c r="AM12" s="37">
        <v>0.4847110817714019</v>
      </c>
      <c r="AN12" s="19">
        <v>0</v>
      </c>
    </row>
    <row r="13" spans="1:40" ht="15">
      <c r="A13" s="5">
        <v>11</v>
      </c>
      <c r="B13" s="5">
        <v>11</v>
      </c>
      <c r="C13" s="1" t="s">
        <v>237</v>
      </c>
      <c r="D13" s="19">
        <v>0</v>
      </c>
      <c r="E13" s="37">
        <v>0.49193746102000996</v>
      </c>
      <c r="F13" s="37">
        <v>1.0932000000000002</v>
      </c>
      <c r="G13" s="25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0.6310000000000001</v>
      </c>
      <c r="O13" s="37">
        <v>0.899343325707677</v>
      </c>
      <c r="P13" s="37">
        <v>0.3786</v>
      </c>
      <c r="Q13" s="38">
        <v>1.8822407779453283</v>
      </c>
      <c r="R13" s="37">
        <v>0.9123155277895677</v>
      </c>
      <c r="S13" s="19">
        <v>0</v>
      </c>
      <c r="T13" s="19">
        <v>0</v>
      </c>
      <c r="U13" s="37">
        <v>0.2334973337943708</v>
      </c>
      <c r="V13" s="37">
        <v>2.3754</v>
      </c>
      <c r="W13" s="37">
        <v>0.038900000000000004</v>
      </c>
      <c r="X13" s="37">
        <v>0.1902</v>
      </c>
      <c r="Y13" s="37">
        <v>0.9028</v>
      </c>
      <c r="Z13" s="37">
        <v>0.23100000000000004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37">
        <v>0.7015473011904505</v>
      </c>
      <c r="AM13" s="37">
        <v>0.4847110817714017</v>
      </c>
      <c r="AN13" s="19">
        <v>0</v>
      </c>
    </row>
    <row r="14" spans="1:40" ht="15">
      <c r="A14" s="5">
        <v>12</v>
      </c>
      <c r="B14" s="5">
        <v>12</v>
      </c>
      <c r="C14" s="1" t="s">
        <v>238</v>
      </c>
      <c r="D14" s="19">
        <v>0</v>
      </c>
      <c r="E14" s="19">
        <v>0</v>
      </c>
      <c r="F14" s="37">
        <v>0.3316431179878273</v>
      </c>
      <c r="G14" s="25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1.2352000000000003</v>
      </c>
      <c r="O14" s="37">
        <v>0.936060508306981</v>
      </c>
      <c r="P14" s="37">
        <v>0.5357</v>
      </c>
      <c r="Q14" s="38">
        <v>1.8822407779453283</v>
      </c>
      <c r="R14" s="37">
        <v>0.9123155277895677</v>
      </c>
      <c r="S14" s="19">
        <v>0</v>
      </c>
      <c r="T14" s="19">
        <v>0</v>
      </c>
      <c r="U14" s="37">
        <v>0.23349733379437088</v>
      </c>
      <c r="V14" s="37">
        <v>9.768500000000003</v>
      </c>
      <c r="W14" s="37">
        <v>1.0898999999999996</v>
      </c>
      <c r="X14" s="37">
        <v>0.49399999999999994</v>
      </c>
      <c r="Y14" s="37">
        <v>0.0057</v>
      </c>
      <c r="Z14" s="37">
        <v>0.2669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37">
        <v>0.7015473011904505</v>
      </c>
      <c r="AM14" s="37">
        <v>0.4847110817714019</v>
      </c>
      <c r="AN14" s="19">
        <v>0</v>
      </c>
    </row>
    <row r="15" spans="1:40" ht="15">
      <c r="A15" s="5">
        <v>13</v>
      </c>
      <c r="B15" s="5">
        <v>13</v>
      </c>
      <c r="C15" s="1" t="s">
        <v>239</v>
      </c>
      <c r="D15" s="19">
        <v>0</v>
      </c>
      <c r="E15" s="19">
        <v>0</v>
      </c>
      <c r="F15" s="37">
        <v>0.46610000000000024</v>
      </c>
      <c r="G15" s="25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0.3299000000000001</v>
      </c>
      <c r="O15" s="37">
        <v>1.5262623610354065</v>
      </c>
      <c r="P15" s="37">
        <v>0.24040000000000006</v>
      </c>
      <c r="Q15" s="38">
        <v>1.8822407779453278</v>
      </c>
      <c r="R15" s="37">
        <v>0.9123155277895679</v>
      </c>
      <c r="S15" s="19">
        <v>0</v>
      </c>
      <c r="T15" s="19">
        <v>0</v>
      </c>
      <c r="U15" s="37">
        <v>0.22439999999999993</v>
      </c>
      <c r="V15" s="37">
        <v>0.4278</v>
      </c>
      <c r="W15" s="37">
        <v>1.0899</v>
      </c>
      <c r="X15" s="37">
        <v>0.21399999999999997</v>
      </c>
      <c r="Y15" s="37">
        <v>0.3328</v>
      </c>
      <c r="Z15" s="37">
        <v>0.38019999999999987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37">
        <v>0.7015473011904502</v>
      </c>
      <c r="AM15" s="37">
        <v>0.484711081771402</v>
      </c>
      <c r="AN15" s="19">
        <v>0</v>
      </c>
    </row>
    <row r="16" spans="1:40" ht="15">
      <c r="A16" s="5">
        <v>14</v>
      </c>
      <c r="B16" s="5">
        <v>14</v>
      </c>
      <c r="C16" s="1" t="s">
        <v>240</v>
      </c>
      <c r="D16" s="19">
        <v>0</v>
      </c>
      <c r="E16" s="19">
        <v>0</v>
      </c>
      <c r="F16" s="37">
        <v>0.4418</v>
      </c>
      <c r="G16" s="25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0.7256999999999998</v>
      </c>
      <c r="O16" s="37">
        <v>0.7801199890641678</v>
      </c>
      <c r="P16" s="37">
        <v>0.3522999999999999</v>
      </c>
      <c r="Q16" s="38">
        <v>1.882240777945328</v>
      </c>
      <c r="R16" s="37">
        <v>0.9123155277895674</v>
      </c>
      <c r="S16" s="37">
        <v>0.6802721088435373</v>
      </c>
      <c r="T16" s="19">
        <v>0</v>
      </c>
      <c r="U16" s="37">
        <v>44.8487</v>
      </c>
      <c r="V16" s="37">
        <v>2.2206999999999995</v>
      </c>
      <c r="W16" s="37">
        <v>4.036200000000001</v>
      </c>
      <c r="X16" s="38">
        <v>0.5928000000000001</v>
      </c>
      <c r="Y16" s="37">
        <v>1.3591</v>
      </c>
      <c r="Z16" s="37">
        <v>0.2914999999999999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37">
        <v>0.7015473011904502</v>
      </c>
      <c r="AM16" s="37">
        <v>0.48471108177140165</v>
      </c>
      <c r="AN16" s="19">
        <v>0</v>
      </c>
    </row>
    <row r="17" spans="1:40" ht="15">
      <c r="A17" s="5">
        <v>15</v>
      </c>
      <c r="B17" s="5">
        <v>15</v>
      </c>
      <c r="C17" s="1" t="s">
        <v>224</v>
      </c>
      <c r="D17" s="19">
        <v>0</v>
      </c>
      <c r="E17" s="19">
        <v>0</v>
      </c>
      <c r="F17" s="37">
        <v>0.46610000000000007</v>
      </c>
      <c r="G17" s="25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0.4114000000000001</v>
      </c>
      <c r="O17" s="37">
        <v>2.222844150928747</v>
      </c>
      <c r="P17" s="37">
        <v>0.026000000000000002</v>
      </c>
      <c r="Q17" s="38">
        <v>1.8822407779453283</v>
      </c>
      <c r="R17" s="37">
        <v>0.9123155277895677</v>
      </c>
      <c r="S17" s="19">
        <v>0</v>
      </c>
      <c r="T17" s="19">
        <v>0</v>
      </c>
      <c r="U17" s="37">
        <v>0.2334973337943708</v>
      </c>
      <c r="V17" s="37">
        <v>0.42780000000000007</v>
      </c>
      <c r="W17" s="37">
        <v>1.0898999999999999</v>
      </c>
      <c r="X17" s="38">
        <v>0.04959999999999999</v>
      </c>
      <c r="Y17" s="19">
        <v>0</v>
      </c>
      <c r="Z17" s="37">
        <v>0.0499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37">
        <v>0.7015473011904503</v>
      </c>
      <c r="AM17" s="37">
        <v>0.48471108177140176</v>
      </c>
      <c r="AN17" s="19">
        <v>0</v>
      </c>
    </row>
    <row r="18" spans="1:40" ht="15">
      <c r="A18" s="5">
        <v>16</v>
      </c>
      <c r="B18" s="5">
        <v>16</v>
      </c>
      <c r="C18" s="1" t="s">
        <v>16</v>
      </c>
      <c r="D18" s="19">
        <v>0</v>
      </c>
      <c r="E18" s="37">
        <v>0.6340183037318053</v>
      </c>
      <c r="F18" s="37">
        <v>0.46610000000000007</v>
      </c>
      <c r="G18" s="25">
        <v>0</v>
      </c>
      <c r="H18" s="37">
        <v>0.3331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0.6502551028665867</v>
      </c>
      <c r="O18" s="37">
        <v>1.0741495746646472</v>
      </c>
      <c r="P18" s="37">
        <v>0.5686910004997584</v>
      </c>
      <c r="Q18" s="38">
        <v>1.8822407779453278</v>
      </c>
      <c r="R18" s="37">
        <v>0.9123155277895677</v>
      </c>
      <c r="S18" s="19">
        <v>0</v>
      </c>
      <c r="T18" s="19">
        <v>0</v>
      </c>
      <c r="U18" s="37">
        <v>0.23349733379437074</v>
      </c>
      <c r="V18" s="37">
        <v>1.8665023904575266</v>
      </c>
      <c r="W18" s="37">
        <v>4.976216830304851</v>
      </c>
      <c r="X18" s="38">
        <v>0.3996957112379503</v>
      </c>
      <c r="Y18" s="37">
        <v>0.0057</v>
      </c>
      <c r="Z18" s="37">
        <v>0.18998334967620553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37">
        <v>0.7015473011904503</v>
      </c>
      <c r="AM18" s="37">
        <v>0.48471108177140176</v>
      </c>
      <c r="AN18" s="19">
        <v>0</v>
      </c>
    </row>
    <row r="19" spans="1:40" ht="15">
      <c r="A19" s="5">
        <v>17</v>
      </c>
      <c r="B19" s="5">
        <v>17</v>
      </c>
      <c r="C19" s="1" t="s">
        <v>241</v>
      </c>
      <c r="D19" s="19">
        <v>0</v>
      </c>
      <c r="E19" s="37">
        <v>0.49193746102001</v>
      </c>
      <c r="F19" s="19">
        <v>0</v>
      </c>
      <c r="G19" s="25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3.4232</v>
      </c>
      <c r="O19" s="37">
        <v>4.781390150504664</v>
      </c>
      <c r="P19" s="37">
        <v>2.1802</v>
      </c>
      <c r="Q19" s="38">
        <v>2.0112490404649637</v>
      </c>
      <c r="R19" s="37">
        <v>0.9123155277895676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37">
        <v>0.14800000000000002</v>
      </c>
      <c r="Y19" s="19">
        <v>0</v>
      </c>
      <c r="Z19" s="37">
        <v>2.3059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37">
        <v>0.48471108177140176</v>
      </c>
      <c r="AN19" s="19">
        <v>0</v>
      </c>
    </row>
    <row r="20" spans="1:40" ht="15">
      <c r="A20" s="5">
        <v>18</v>
      </c>
      <c r="B20" s="5">
        <v>18</v>
      </c>
      <c r="C20" s="1" t="s">
        <v>242</v>
      </c>
      <c r="D20" s="37">
        <v>0.5660126631682642</v>
      </c>
      <c r="E20" s="37">
        <v>0.6241710856431101</v>
      </c>
      <c r="F20" s="37">
        <v>0.4661</v>
      </c>
      <c r="G20" s="25">
        <v>0</v>
      </c>
      <c r="H20" s="37">
        <v>0.0727344530282518</v>
      </c>
      <c r="I20" s="37">
        <v>0.10110692533392272</v>
      </c>
      <c r="J20" s="19">
        <v>0</v>
      </c>
      <c r="K20" s="37">
        <v>0.056171052082038875</v>
      </c>
      <c r="L20" s="19">
        <v>0</v>
      </c>
      <c r="M20" s="37">
        <v>0.0456</v>
      </c>
      <c r="N20" s="37">
        <v>1.1301399231238165</v>
      </c>
      <c r="O20" s="37">
        <v>0.1851079068508625</v>
      </c>
      <c r="P20" s="37">
        <v>0.1387707613659077</v>
      </c>
      <c r="Q20" s="38">
        <v>0.23009875145307604</v>
      </c>
      <c r="R20" s="19">
        <v>0</v>
      </c>
      <c r="S20" s="19">
        <v>0</v>
      </c>
      <c r="T20" s="37">
        <v>0.0172</v>
      </c>
      <c r="U20" s="19">
        <v>0</v>
      </c>
      <c r="V20" s="19">
        <v>0</v>
      </c>
      <c r="W20" s="19">
        <v>0</v>
      </c>
      <c r="X20" s="37">
        <v>0.024282739853196764</v>
      </c>
      <c r="Y20" s="37">
        <v>0.004298246187028757</v>
      </c>
      <c r="Z20" s="37">
        <v>0.12147746177151807</v>
      </c>
      <c r="AA20" s="19">
        <v>0</v>
      </c>
      <c r="AB20" s="19">
        <v>0</v>
      </c>
      <c r="AC20" s="37">
        <v>1.465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</row>
    <row r="21" spans="1:40" ht="15">
      <c r="A21" s="5">
        <v>19</v>
      </c>
      <c r="B21" s="5">
        <v>19</v>
      </c>
      <c r="C21" s="1" t="s">
        <v>243</v>
      </c>
      <c r="D21" s="19">
        <v>0</v>
      </c>
      <c r="E21" s="37">
        <v>0.710422402813932</v>
      </c>
      <c r="F21" s="19">
        <v>0</v>
      </c>
      <c r="G21" s="25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0.44944565441138334</v>
      </c>
      <c r="O21" s="37">
        <v>4.056826312571158</v>
      </c>
      <c r="P21" s="37">
        <v>1.2109560914064177</v>
      </c>
      <c r="Q21" s="38">
        <v>1.8822407779453283</v>
      </c>
      <c r="R21" s="37">
        <v>0.9123155277895675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38">
        <v>0.009000000000000001</v>
      </c>
      <c r="Y21" s="19">
        <v>0</v>
      </c>
      <c r="Z21" s="37">
        <v>0.42154504590692776</v>
      </c>
      <c r="AA21" s="19">
        <v>0</v>
      </c>
      <c r="AB21" s="19">
        <v>0</v>
      </c>
      <c r="AC21" s="19">
        <v>0</v>
      </c>
      <c r="AD21" s="37">
        <v>1.6691641344483952</v>
      </c>
      <c r="AE21" s="37">
        <v>1.3523587147570244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37">
        <v>0.7015473011904504</v>
      </c>
      <c r="AM21" s="37">
        <v>0.4847110817714017</v>
      </c>
      <c r="AN21" s="19">
        <v>0</v>
      </c>
    </row>
    <row r="22" spans="1:40" ht="15">
      <c r="A22" s="5">
        <v>20</v>
      </c>
      <c r="B22" s="5">
        <v>20</v>
      </c>
      <c r="C22" s="1" t="s">
        <v>225</v>
      </c>
      <c r="D22" s="19">
        <v>0</v>
      </c>
      <c r="E22" s="19">
        <v>0</v>
      </c>
      <c r="F22" s="19">
        <v>0</v>
      </c>
      <c r="G22" s="25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0.28089887640449446</v>
      </c>
      <c r="O22" s="19">
        <v>0</v>
      </c>
      <c r="P22" s="37">
        <v>0.28089887640449435</v>
      </c>
      <c r="Q22" s="38">
        <v>1.8822407779453283</v>
      </c>
      <c r="R22" s="37">
        <v>0.9123155277895676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37">
        <v>0.009</v>
      </c>
      <c r="Y22" s="19">
        <v>0</v>
      </c>
      <c r="Z22" s="37">
        <v>0.007100000000000001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37">
        <v>0.7015473011904504</v>
      </c>
      <c r="AM22" s="37">
        <v>0.48471108177140176</v>
      </c>
      <c r="AN22" s="19">
        <v>0</v>
      </c>
    </row>
    <row r="23" spans="1:40" ht="15">
      <c r="A23" s="5">
        <v>21</v>
      </c>
      <c r="B23" s="5">
        <v>21</v>
      </c>
      <c r="C23" s="1" t="s">
        <v>226</v>
      </c>
      <c r="D23" s="19">
        <v>0</v>
      </c>
      <c r="E23" s="19">
        <v>0</v>
      </c>
      <c r="F23" s="19">
        <v>0</v>
      </c>
      <c r="G23" s="25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7">
        <v>0.2808988764044944</v>
      </c>
      <c r="O23" s="19">
        <v>0</v>
      </c>
      <c r="P23" s="37">
        <v>0.28089887640449435</v>
      </c>
      <c r="Q23" s="37">
        <v>1.8822407779453278</v>
      </c>
      <c r="R23" s="37">
        <v>0.9123155277895674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37">
        <v>0.008999999999999998</v>
      </c>
      <c r="Y23" s="19">
        <v>0</v>
      </c>
      <c r="Z23" s="37">
        <v>0.0070999999999999995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37">
        <v>0.7015473011904504</v>
      </c>
      <c r="AM23" s="37">
        <v>0.48471108177140176</v>
      </c>
      <c r="AN23" s="19">
        <v>0</v>
      </c>
    </row>
    <row r="24" spans="1:40" ht="15">
      <c r="A24" s="5">
        <v>22</v>
      </c>
      <c r="B24" s="5">
        <v>22</v>
      </c>
      <c r="C24" s="1" t="s">
        <v>244</v>
      </c>
      <c r="D24" s="19">
        <v>0</v>
      </c>
      <c r="E24" s="19">
        <v>0</v>
      </c>
      <c r="F24" s="19">
        <v>0</v>
      </c>
      <c r="G24" s="25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0.2808988764044944</v>
      </c>
      <c r="O24" s="19">
        <v>0</v>
      </c>
      <c r="P24" s="37">
        <v>0.28089887640449446</v>
      </c>
      <c r="Q24" s="38">
        <v>1.8822407779453285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38">
        <v>0.009</v>
      </c>
      <c r="Y24" s="19">
        <v>0</v>
      </c>
      <c r="Z24" s="37">
        <v>0.0070999999999999995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37">
        <v>0.7015473011904504</v>
      </c>
      <c r="AM24" s="19">
        <v>0</v>
      </c>
      <c r="AN24" s="19">
        <v>0</v>
      </c>
    </row>
    <row r="25" spans="1:40" ht="15">
      <c r="A25" s="5">
        <v>23</v>
      </c>
      <c r="B25" s="5">
        <v>23</v>
      </c>
      <c r="C25" s="1" t="s">
        <v>245</v>
      </c>
      <c r="D25" s="19">
        <v>0</v>
      </c>
      <c r="E25" s="37">
        <v>0.5386904471792283</v>
      </c>
      <c r="F25" s="19">
        <v>0</v>
      </c>
      <c r="G25" s="25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7">
        <v>3.1932484725752572</v>
      </c>
      <c r="O25" s="37">
        <v>3.3896509765378995</v>
      </c>
      <c r="P25" s="37">
        <v>0.3464846830530209</v>
      </c>
      <c r="Q25" s="38">
        <v>1.7219740562512136</v>
      </c>
      <c r="R25" s="37">
        <v>0.32065317525116493</v>
      </c>
      <c r="S25" s="37">
        <v>0.6802721088435376</v>
      </c>
      <c r="T25" s="19">
        <v>0</v>
      </c>
      <c r="U25" s="19">
        <v>0</v>
      </c>
      <c r="V25" s="19">
        <v>0</v>
      </c>
      <c r="W25" s="19">
        <v>0</v>
      </c>
      <c r="X25" s="38">
        <v>0.1906645835341217</v>
      </c>
      <c r="Y25" s="19">
        <v>0</v>
      </c>
      <c r="Z25" s="37">
        <v>0.09722549283877074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37">
        <v>0.6122443839900001</v>
      </c>
      <c r="AM25" s="37">
        <v>0.2677910218909096</v>
      </c>
      <c r="AN25" s="37">
        <v>0.12445804018791433</v>
      </c>
    </row>
    <row r="26" spans="1:40" ht="15">
      <c r="A26" s="5">
        <v>24</v>
      </c>
      <c r="B26" s="5">
        <v>24</v>
      </c>
      <c r="C26" s="1" t="s">
        <v>246</v>
      </c>
      <c r="D26" s="19">
        <v>0</v>
      </c>
      <c r="E26" s="19">
        <v>0</v>
      </c>
      <c r="F26" s="19">
        <v>0</v>
      </c>
      <c r="G26" s="25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0.5317</v>
      </c>
      <c r="O26" s="19">
        <v>0</v>
      </c>
      <c r="P26" s="37">
        <v>0.2828</v>
      </c>
      <c r="Q26" s="54">
        <v>0</v>
      </c>
      <c r="R26" s="37">
        <v>0.9123155277895675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38">
        <v>2.4453001022338863</v>
      </c>
      <c r="Y26" s="19">
        <v>0</v>
      </c>
      <c r="Z26" s="37">
        <v>0.08790000000000002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37">
        <v>0.4847110817714017</v>
      </c>
      <c r="AN26" s="19">
        <v>0</v>
      </c>
    </row>
    <row r="27" spans="1:40" ht="15">
      <c r="A27" s="5">
        <v>25</v>
      </c>
      <c r="B27" s="5">
        <v>25</v>
      </c>
      <c r="C27" s="1" t="s">
        <v>227</v>
      </c>
      <c r="D27" s="19">
        <v>0</v>
      </c>
      <c r="E27" s="37">
        <v>0.6105</v>
      </c>
      <c r="F27" s="19">
        <v>0</v>
      </c>
      <c r="G27" s="25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0.2808988764044944</v>
      </c>
      <c r="O27" s="19">
        <v>0</v>
      </c>
      <c r="P27" s="37">
        <v>0.2808988764044944</v>
      </c>
      <c r="Q27" s="38">
        <v>1.882240777945328</v>
      </c>
      <c r="R27" s="37">
        <v>0.9123155277895677</v>
      </c>
      <c r="S27" s="37">
        <v>0.6802721088435374</v>
      </c>
      <c r="T27" s="19">
        <v>0</v>
      </c>
      <c r="U27" s="19">
        <v>0</v>
      </c>
      <c r="V27" s="19">
        <v>0</v>
      </c>
      <c r="W27" s="19">
        <v>0</v>
      </c>
      <c r="X27" s="37">
        <v>0.009</v>
      </c>
      <c r="Y27" s="19">
        <v>0</v>
      </c>
      <c r="Z27" s="37">
        <v>0.0071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37">
        <v>0.7015473011904504</v>
      </c>
      <c r="AM27" s="37">
        <v>0.48471108177140176</v>
      </c>
      <c r="AN27" s="19">
        <v>0</v>
      </c>
    </row>
    <row r="28" spans="1:40" ht="15">
      <c r="A28" s="5">
        <v>26</v>
      </c>
      <c r="B28" s="5">
        <v>26</v>
      </c>
      <c r="C28" s="1" t="s">
        <v>247</v>
      </c>
      <c r="D28" s="19">
        <v>0</v>
      </c>
      <c r="E28" s="37">
        <v>2.1153</v>
      </c>
      <c r="F28" s="19">
        <v>0</v>
      </c>
      <c r="G28" s="25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0.496</v>
      </c>
      <c r="O28" s="19">
        <v>0</v>
      </c>
      <c r="P28" s="37">
        <v>0.11550000000000006</v>
      </c>
      <c r="Q28" s="37">
        <v>0.6380107726238518</v>
      </c>
      <c r="R28" s="37">
        <v>0.9123155277895675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38">
        <v>0.1484</v>
      </c>
      <c r="Y28" s="19">
        <v>0</v>
      </c>
      <c r="Z28" s="37">
        <v>0.08279999999999998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37">
        <v>0.20384059551982303</v>
      </c>
      <c r="AM28" s="37">
        <v>0.4847110817714017</v>
      </c>
      <c r="AN28" s="19">
        <v>0</v>
      </c>
    </row>
    <row r="29" spans="1:40" ht="15">
      <c r="A29" s="5">
        <v>27</v>
      </c>
      <c r="B29" s="5">
        <v>27</v>
      </c>
      <c r="C29" s="1" t="s">
        <v>248</v>
      </c>
      <c r="D29" s="19">
        <v>0</v>
      </c>
      <c r="E29" s="37">
        <v>1.8534908816880176</v>
      </c>
      <c r="F29" s="19">
        <v>0</v>
      </c>
      <c r="G29" s="25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0.49599999999999994</v>
      </c>
      <c r="O29" s="19">
        <v>0</v>
      </c>
      <c r="P29" s="37">
        <v>0.13550894265821842</v>
      </c>
      <c r="Q29" s="37">
        <v>1.8822407779453278</v>
      </c>
      <c r="R29" s="37">
        <v>0.9123155277895675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38">
        <v>0.12081704718417048</v>
      </c>
      <c r="Y29" s="19">
        <v>0</v>
      </c>
      <c r="Z29" s="37">
        <v>0.06961672938772874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37">
        <v>0.7015473011904503</v>
      </c>
      <c r="AM29" s="37">
        <v>0.4847110817714016</v>
      </c>
      <c r="AN29" s="19">
        <v>0</v>
      </c>
    </row>
    <row r="30" spans="1:40" ht="15">
      <c r="A30" s="5">
        <v>28</v>
      </c>
      <c r="B30" s="5">
        <v>28</v>
      </c>
      <c r="C30" s="1" t="s">
        <v>221</v>
      </c>
      <c r="D30" s="19">
        <v>0</v>
      </c>
      <c r="E30" s="19">
        <v>0</v>
      </c>
      <c r="F30" s="19">
        <v>0</v>
      </c>
      <c r="G30" s="25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7">
        <v>0.2808988764044944</v>
      </c>
      <c r="O30" s="19">
        <v>0</v>
      </c>
      <c r="P30" s="37">
        <v>0.2808988764044944</v>
      </c>
      <c r="Q30" s="37">
        <v>1.8822407779453283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38">
        <v>0.009</v>
      </c>
      <c r="Y30" s="19">
        <v>0</v>
      </c>
      <c r="Z30" s="37">
        <v>0.007100000000000001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37">
        <v>0.7015473011904504</v>
      </c>
      <c r="AM30" s="19">
        <v>0</v>
      </c>
      <c r="AN30" s="19">
        <v>0</v>
      </c>
    </row>
    <row r="31" spans="1:40" ht="15">
      <c r="A31" s="5">
        <v>29</v>
      </c>
      <c r="B31" s="5">
        <v>29</v>
      </c>
      <c r="C31" s="1" t="s">
        <v>249</v>
      </c>
      <c r="D31" s="19">
        <v>0</v>
      </c>
      <c r="E31" s="37">
        <v>0.6105000000000002</v>
      </c>
      <c r="F31" s="37">
        <v>0.016499999999999997</v>
      </c>
      <c r="G31" s="25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7">
        <v>0.285744501926218</v>
      </c>
      <c r="O31" s="19">
        <v>0</v>
      </c>
      <c r="P31" s="37">
        <v>0.28309743047072855</v>
      </c>
      <c r="Q31" s="38">
        <v>1.8822407779453285</v>
      </c>
      <c r="R31" s="37">
        <v>0.9123155277895675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38">
        <v>0.13715123166666193</v>
      </c>
      <c r="Y31" s="19">
        <v>0</v>
      </c>
      <c r="Z31" s="37">
        <v>0.07570030356004429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37">
        <v>0.7015473011904503</v>
      </c>
      <c r="AM31" s="37">
        <v>0.48471108177140176</v>
      </c>
      <c r="AN31" s="19">
        <v>0</v>
      </c>
    </row>
    <row r="32" spans="1:40" ht="15">
      <c r="A32" s="5">
        <v>30</v>
      </c>
      <c r="B32" s="5">
        <v>30</v>
      </c>
      <c r="C32" s="1" t="s">
        <v>250</v>
      </c>
      <c r="D32" s="19">
        <v>0</v>
      </c>
      <c r="E32" s="37">
        <v>0.8833135591091347</v>
      </c>
      <c r="F32" s="37">
        <v>0.3661103896103896</v>
      </c>
      <c r="G32" s="25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0.5914565675642232</v>
      </c>
      <c r="O32" s="37">
        <v>4.909732083464393</v>
      </c>
      <c r="P32" s="37">
        <v>0.2639943537890338</v>
      </c>
      <c r="Q32" s="38">
        <v>1.882240777945328</v>
      </c>
      <c r="R32" s="37">
        <v>0.9123155277895677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38">
        <v>0.07497823474080265</v>
      </c>
      <c r="Y32" s="19">
        <v>0</v>
      </c>
      <c r="Z32" s="37">
        <v>0.07451191864865835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37">
        <v>0.7015473011904505</v>
      </c>
      <c r="AM32" s="37">
        <v>0.48471108177140176</v>
      </c>
      <c r="AN32" s="19">
        <v>0</v>
      </c>
    </row>
    <row r="33" spans="1:40" ht="15">
      <c r="A33" s="5">
        <v>31</v>
      </c>
      <c r="B33" s="5">
        <v>31</v>
      </c>
      <c r="C33" s="1" t="s">
        <v>18</v>
      </c>
      <c r="D33" s="19">
        <v>0</v>
      </c>
      <c r="E33" s="19">
        <v>0</v>
      </c>
      <c r="F33" s="19">
        <v>0</v>
      </c>
      <c r="G33" s="25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54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54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</row>
    <row r="34" spans="1:40" ht="15">
      <c r="A34" s="5">
        <v>32</v>
      </c>
      <c r="B34" s="5">
        <v>32</v>
      </c>
      <c r="C34" s="1" t="s">
        <v>19</v>
      </c>
      <c r="D34" s="19">
        <v>0</v>
      </c>
      <c r="E34" s="37">
        <v>0.49193746102001</v>
      </c>
      <c r="F34" s="37">
        <v>0.46609999999999996</v>
      </c>
      <c r="G34" s="25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0.2808988764044944</v>
      </c>
      <c r="O34" s="37">
        <v>0.4545399727428628</v>
      </c>
      <c r="P34" s="37">
        <v>0.2808988764044944</v>
      </c>
      <c r="Q34" s="38">
        <v>1.8822407779453283</v>
      </c>
      <c r="R34" s="37">
        <v>0.9123155277895676</v>
      </c>
      <c r="S34" s="19">
        <v>0</v>
      </c>
      <c r="T34" s="37">
        <v>0.03949999999999999</v>
      </c>
      <c r="U34" s="37">
        <v>0.2334973337943708</v>
      </c>
      <c r="V34" s="37">
        <v>0.4278</v>
      </c>
      <c r="W34" s="37">
        <v>1.0899</v>
      </c>
      <c r="X34" s="37">
        <v>0.009</v>
      </c>
      <c r="Y34" s="19">
        <v>0</v>
      </c>
      <c r="Z34" s="37">
        <v>0.0071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37">
        <v>0.7015473011904504</v>
      </c>
      <c r="AM34" s="37">
        <v>0.48471108177140176</v>
      </c>
      <c r="AN34" s="19">
        <v>0</v>
      </c>
    </row>
    <row r="35" spans="1:40" ht="15">
      <c r="A35" s="7"/>
      <c r="B35" s="7"/>
      <c r="C35" s="8"/>
      <c r="D35" s="39"/>
      <c r="E35" s="39"/>
      <c r="F35" s="39"/>
      <c r="G35" s="55"/>
      <c r="H35" s="39"/>
      <c r="I35" s="39"/>
      <c r="J35" s="56"/>
      <c r="K35" s="39"/>
      <c r="L35" s="56"/>
      <c r="M35" s="39"/>
      <c r="N35" s="39"/>
      <c r="O35" s="39"/>
      <c r="P35" s="39"/>
      <c r="Q35" s="62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55"/>
      <c r="AG35" s="55"/>
      <c r="AH35" s="20"/>
      <c r="AI35" s="55"/>
      <c r="AJ35" s="20"/>
      <c r="AK35" s="20"/>
      <c r="AL35" s="20"/>
      <c r="AM35" s="20"/>
      <c r="AN35" s="20"/>
    </row>
    <row r="36" spans="4:40" ht="15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57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5">
      <c r="A37" s="5">
        <v>34</v>
      </c>
      <c r="C37" s="1" t="s">
        <v>44</v>
      </c>
      <c r="D37" s="21">
        <v>0</v>
      </c>
      <c r="E37" s="59">
        <v>0.49193746102001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59">
        <v>0.2808988764044944</v>
      </c>
      <c r="Q37" s="60">
        <v>0.15886273609345902</v>
      </c>
      <c r="R37" s="59">
        <v>0.1078955099622192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60">
        <v>0.009</v>
      </c>
      <c r="Y37" s="21">
        <v>0</v>
      </c>
      <c r="Z37" s="59">
        <v>0.0071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59">
        <v>0.2311692193957068</v>
      </c>
      <c r="AM37" s="59">
        <v>0.18978807764997727</v>
      </c>
      <c r="AN37" s="21">
        <v>0</v>
      </c>
    </row>
    <row r="38" spans="1:40" ht="15">
      <c r="A38" s="7"/>
      <c r="B38" s="7"/>
      <c r="C38" s="8"/>
      <c r="D38" s="19"/>
      <c r="E38" s="19"/>
      <c r="F38" s="19"/>
      <c r="G38" s="2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M38" s="19"/>
      <c r="AN38" s="1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K39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5" bestFit="1" customWidth="1"/>
    <col min="2" max="2" width="9.00390625" style="5" customWidth="1"/>
    <col min="3" max="3" width="36.125" style="5" bestFit="1" customWidth="1"/>
    <col min="4" max="4" width="9.503906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00390625" style="5" customWidth="1"/>
    <col min="13" max="18" width="10.125" style="5" bestFit="1" customWidth="1"/>
    <col min="19" max="20" width="9.125" style="5" bestFit="1" customWidth="1"/>
    <col min="21" max="21" width="10.125" style="5" bestFit="1" customWidth="1"/>
    <col min="22" max="23" width="9.125" style="5" bestFit="1" customWidth="1"/>
    <col min="24" max="26" width="10.125" style="5" bestFit="1" customWidth="1"/>
    <col min="27" max="28" width="9.125" style="5" bestFit="1" customWidth="1"/>
    <col min="29" max="31" width="9.00390625" style="5" customWidth="1"/>
    <col min="32" max="32" width="9.75390625" style="5" customWidth="1"/>
    <col min="33" max="33" width="10.375" style="5" customWidth="1"/>
    <col min="34" max="34" width="9.125" style="5" bestFit="1" customWidth="1"/>
    <col min="35" max="16384" width="9.00390625" style="5" customWidth="1"/>
  </cols>
  <sheetData>
    <row r="1" spans="1:37" ht="15">
      <c r="A1" s="11" t="s">
        <v>84</v>
      </c>
      <c r="B1" s="1" t="s">
        <v>4</v>
      </c>
      <c r="C1" s="22" t="s">
        <v>89</v>
      </c>
      <c r="D1" s="1" t="s">
        <v>100</v>
      </c>
      <c r="E1" s="1" t="s">
        <v>22</v>
      </c>
      <c r="F1" s="1" t="s">
        <v>31</v>
      </c>
      <c r="G1" s="1" t="s">
        <v>42</v>
      </c>
      <c r="H1" s="1" t="s">
        <v>115</v>
      </c>
      <c r="I1" s="1" t="s">
        <v>116</v>
      </c>
      <c r="J1" s="1" t="s">
        <v>117</v>
      </c>
      <c r="K1" s="1" t="s">
        <v>118</v>
      </c>
      <c r="L1" s="1" t="s">
        <v>119</v>
      </c>
      <c r="M1" s="1" t="s">
        <v>23</v>
      </c>
      <c r="N1" s="1" t="s">
        <v>28</v>
      </c>
      <c r="O1" s="1" t="s">
        <v>101</v>
      </c>
      <c r="P1" s="1" t="s">
        <v>26</v>
      </c>
      <c r="Q1" s="1" t="s">
        <v>27</v>
      </c>
      <c r="R1" s="1" t="s">
        <v>24</v>
      </c>
      <c r="S1" s="1" t="s">
        <v>25</v>
      </c>
      <c r="T1" s="1" t="s">
        <v>30</v>
      </c>
      <c r="U1" s="1" t="s">
        <v>102</v>
      </c>
      <c r="V1" s="2" t="s">
        <v>103</v>
      </c>
      <c r="W1" s="2" t="s">
        <v>104</v>
      </c>
      <c r="X1" s="4" t="s">
        <v>105</v>
      </c>
      <c r="Y1" s="5" t="s">
        <v>120</v>
      </c>
      <c r="Z1" s="1" t="s">
        <v>17</v>
      </c>
      <c r="AA1" s="1" t="s">
        <v>106</v>
      </c>
      <c r="AB1" s="1" t="s">
        <v>107</v>
      </c>
      <c r="AC1" s="1" t="s">
        <v>40</v>
      </c>
      <c r="AD1" s="1" t="s">
        <v>38</v>
      </c>
      <c r="AE1" s="1" t="s">
        <v>39</v>
      </c>
      <c r="AF1" s="1" t="s">
        <v>48</v>
      </c>
      <c r="AG1" s="1" t="s">
        <v>49</v>
      </c>
      <c r="AH1" s="2" t="s">
        <v>108</v>
      </c>
      <c r="AI1" s="3" t="s">
        <v>43</v>
      </c>
      <c r="AJ1" s="1" t="s">
        <v>47</v>
      </c>
      <c r="AK1" s="1" t="s">
        <v>86</v>
      </c>
    </row>
    <row r="2" spans="1:37" ht="15">
      <c r="A2" s="1" t="s">
        <v>3</v>
      </c>
      <c r="B2" s="1" t="s">
        <v>5</v>
      </c>
      <c r="C2" s="22" t="s">
        <v>146</v>
      </c>
      <c r="D2" s="5">
        <f>'C1'!B3</f>
        <v>0.6904</v>
      </c>
      <c r="E2" s="5">
        <f>'C1'!B4</f>
        <v>0.6354</v>
      </c>
      <c r="F2" s="5">
        <f>'C1'!B5</f>
        <v>0.7191</v>
      </c>
      <c r="G2" s="5">
        <f>'C1'!B6</f>
        <v>0.7191</v>
      </c>
      <c r="H2" s="5">
        <f>'C1'!B7</f>
        <v>0.5041</v>
      </c>
      <c r="I2" s="5">
        <f>'C1'!B8</f>
        <v>81.5</v>
      </c>
      <c r="J2" s="5">
        <f>'C1'!B9</f>
        <v>81.5</v>
      </c>
      <c r="K2" s="5">
        <f>'C1'!B10</f>
        <v>200.9</v>
      </c>
      <c r="L2" s="5">
        <f>'C1'!B11</f>
        <v>200.9</v>
      </c>
      <c r="M2" s="5">
        <f>'C1'!B12</f>
        <v>0.9126</v>
      </c>
      <c r="N2" s="5">
        <f>'C1'!B13</f>
        <v>0.9341</v>
      </c>
      <c r="O2" s="5">
        <f>'C1'!B14</f>
        <v>0.9962</v>
      </c>
      <c r="P2" s="5">
        <f>'C1'!B15</f>
        <v>0.8767</v>
      </c>
      <c r="Q2" s="5">
        <f>'C1'!B16</f>
        <v>0.9126</v>
      </c>
      <c r="R2" s="5">
        <f>'C1'!B17</f>
        <v>0.8266</v>
      </c>
      <c r="S2" s="5">
        <f>'C1'!B18</f>
        <v>0.8767</v>
      </c>
      <c r="T2" s="5">
        <f>'C1'!B19</f>
        <v>0.8146</v>
      </c>
      <c r="U2" s="5">
        <f>'C1'!B20</f>
        <v>1.0726</v>
      </c>
      <c r="V2" s="5">
        <f>'C1'!B21</f>
        <v>1.0105</v>
      </c>
      <c r="W2" s="5">
        <f>'C1'!B22</f>
        <v>0.8504</v>
      </c>
      <c r="X2" s="5">
        <f>'C1'!B23</f>
        <v>1.1992</v>
      </c>
      <c r="Y2" s="5">
        <f>'C1'!B24</f>
        <v>1.3019</v>
      </c>
      <c r="Z2" s="5">
        <f>'C1'!B25</f>
        <v>0.9818</v>
      </c>
      <c r="AA2" s="5">
        <f>'C1'!B26</f>
        <v>0.301</v>
      </c>
      <c r="AB2" s="5">
        <f>'C1'!B27</f>
        <v>0.3989</v>
      </c>
      <c r="AC2" s="5">
        <f>'C1'!B28</f>
        <v>0.81</v>
      </c>
      <c r="AD2" s="15">
        <f>'C1'!B29</f>
        <v>0.2069253322274309</v>
      </c>
      <c r="AE2" s="15">
        <f>'C1'!B30</f>
        <v>0.32403878627968336</v>
      </c>
      <c r="AF2" s="5">
        <f>'C1'!B31</f>
        <v>86</v>
      </c>
      <c r="AG2" s="5">
        <f>'C1'!B32</f>
        <v>86</v>
      </c>
      <c r="AH2" s="5">
        <f>'C1'!B33</f>
        <v>0</v>
      </c>
      <c r="AI2" s="5">
        <f>'C1'!B34</f>
        <v>86</v>
      </c>
      <c r="AJ2" s="5">
        <f>'C1'!B35</f>
        <v>0</v>
      </c>
      <c r="AK2" s="5">
        <f>'C1'!B36</f>
        <v>0</v>
      </c>
    </row>
    <row r="3" spans="1:37" ht="15">
      <c r="A3" s="13"/>
      <c r="B3" s="13"/>
      <c r="C3" s="32" t="s">
        <v>152</v>
      </c>
      <c r="D3" s="13" t="s">
        <v>141</v>
      </c>
      <c r="E3" s="13" t="s">
        <v>141</v>
      </c>
      <c r="F3" s="13" t="s">
        <v>141</v>
      </c>
      <c r="G3" s="13" t="s">
        <v>141</v>
      </c>
      <c r="H3" s="13" t="s">
        <v>147</v>
      </c>
      <c r="I3" s="13" t="s">
        <v>148</v>
      </c>
      <c r="J3" s="13" t="s">
        <v>148</v>
      </c>
      <c r="K3" s="13" t="s">
        <v>148</v>
      </c>
      <c r="L3" s="13" t="s">
        <v>148</v>
      </c>
      <c r="M3" s="13" t="s">
        <v>149</v>
      </c>
      <c r="N3" s="13" t="s">
        <v>149</v>
      </c>
      <c r="O3" s="13" t="s">
        <v>149</v>
      </c>
      <c r="P3" s="13" t="s">
        <v>149</v>
      </c>
      <c r="Q3" s="13" t="s">
        <v>149</v>
      </c>
      <c r="R3" s="13" t="s">
        <v>149</v>
      </c>
      <c r="S3" s="13" t="s">
        <v>149</v>
      </c>
      <c r="T3" s="13" t="s">
        <v>149</v>
      </c>
      <c r="U3" s="13" t="s">
        <v>147</v>
      </c>
      <c r="V3" s="13" t="s">
        <v>149</v>
      </c>
      <c r="W3" s="31" t="s">
        <v>141</v>
      </c>
      <c r="X3" s="13" t="s">
        <v>141</v>
      </c>
      <c r="Y3" s="13" t="s">
        <v>141</v>
      </c>
      <c r="Z3" s="13" t="s">
        <v>110</v>
      </c>
      <c r="AA3" s="13" t="s">
        <v>153</v>
      </c>
      <c r="AB3" s="13" t="s">
        <v>153</v>
      </c>
      <c r="AC3" s="13" t="s">
        <v>150</v>
      </c>
      <c r="AD3" s="13" t="s">
        <v>150</v>
      </c>
      <c r="AE3" s="13" t="s">
        <v>150</v>
      </c>
      <c r="AF3" s="14" t="s">
        <v>154</v>
      </c>
      <c r="AG3" s="14" t="s">
        <v>154</v>
      </c>
      <c r="AH3" s="13" t="s">
        <v>151</v>
      </c>
      <c r="AI3" s="14" t="s">
        <v>154</v>
      </c>
      <c r="AJ3" s="13" t="s">
        <v>191</v>
      </c>
      <c r="AK3" s="14" t="s">
        <v>151</v>
      </c>
    </row>
    <row r="4" spans="1:37" ht="15">
      <c r="A4" s="7">
        <v>1</v>
      </c>
      <c r="B4" s="7">
        <v>1</v>
      </c>
      <c r="C4" s="8" t="s">
        <v>228</v>
      </c>
      <c r="D4" s="4">
        <v>0</v>
      </c>
      <c r="E4" s="4">
        <v>0</v>
      </c>
      <c r="F4" s="4">
        <v>1374.2001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4918609.103300001</v>
      </c>
      <c r="O4" s="4">
        <v>1259700.9356080135</v>
      </c>
      <c r="P4" s="4">
        <v>823428.1938754364</v>
      </c>
      <c r="Q4" s="4">
        <v>329697.09113236924</v>
      </c>
      <c r="R4" s="4">
        <v>64065.89602480864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27900.377857386688</v>
      </c>
      <c r="Y4" s="4">
        <v>0</v>
      </c>
      <c r="Z4" s="4">
        <v>161.997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</row>
    <row r="5" spans="1:37" ht="15">
      <c r="A5" s="5">
        <v>2</v>
      </c>
      <c r="B5" s="5">
        <v>2</v>
      </c>
      <c r="C5" s="1" t="s">
        <v>229</v>
      </c>
      <c r="D5" s="4">
        <v>0</v>
      </c>
      <c r="E5" s="4">
        <v>5571.187199999999</v>
      </c>
      <c r="F5" s="4">
        <v>46690.4439</v>
      </c>
      <c r="G5" s="4">
        <v>0</v>
      </c>
      <c r="H5" s="4">
        <v>0</v>
      </c>
      <c r="I5" s="4">
        <v>24648.188990884995</v>
      </c>
      <c r="J5" s="4">
        <v>0</v>
      </c>
      <c r="K5" s="4">
        <v>3914.5850074342184</v>
      </c>
      <c r="L5" s="4">
        <v>0</v>
      </c>
      <c r="M5" s="4">
        <v>0</v>
      </c>
      <c r="N5" s="4">
        <v>40367.131499999996</v>
      </c>
      <c r="O5" s="4">
        <v>49544.80139453459</v>
      </c>
      <c r="P5" s="4">
        <v>27653.385071509278</v>
      </c>
      <c r="Q5" s="4">
        <v>110058.69582969371</v>
      </c>
      <c r="R5" s="4">
        <v>12021.815116366384</v>
      </c>
      <c r="S5" s="4">
        <v>0</v>
      </c>
      <c r="T5" s="4">
        <v>0</v>
      </c>
      <c r="U5" s="4">
        <v>0</v>
      </c>
      <c r="V5" s="4">
        <v>6.644803459</v>
      </c>
      <c r="W5" s="4">
        <v>5250.96488</v>
      </c>
      <c r="X5" s="4">
        <v>13103.895666874372</v>
      </c>
      <c r="Y5" s="4">
        <v>954.4230445070854</v>
      </c>
      <c r="Z5" s="4">
        <v>454.5734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</row>
    <row r="6" spans="1:37" ht="15">
      <c r="A6" s="5">
        <v>3</v>
      </c>
      <c r="B6" s="5">
        <v>3</v>
      </c>
      <c r="C6" s="1" t="s">
        <v>223</v>
      </c>
      <c r="D6" s="4">
        <v>0</v>
      </c>
      <c r="E6" s="4">
        <v>96691.3596</v>
      </c>
      <c r="F6" s="4">
        <v>37633.3794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2018112.7749</v>
      </c>
      <c r="O6" s="4">
        <v>1670508.7632232306</v>
      </c>
      <c r="P6" s="4">
        <v>278069.8015975501</v>
      </c>
      <c r="Q6" s="4">
        <v>54884.999206574175</v>
      </c>
      <c r="R6" s="4">
        <v>4672.840283540586</v>
      </c>
      <c r="S6" s="4">
        <v>0</v>
      </c>
      <c r="T6" s="4">
        <v>0</v>
      </c>
      <c r="U6" s="4">
        <v>105.94347946766719</v>
      </c>
      <c r="V6" s="4">
        <v>223.96010001699997</v>
      </c>
      <c r="W6" s="4">
        <v>53027.509183376</v>
      </c>
      <c r="X6" s="4">
        <v>601796.4085012057</v>
      </c>
      <c r="Y6" s="4">
        <v>0</v>
      </c>
      <c r="Z6" s="4">
        <v>495405.4802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</row>
    <row r="7" spans="1:37" ht="15">
      <c r="A7" s="5">
        <v>4</v>
      </c>
      <c r="B7" s="5">
        <v>4</v>
      </c>
      <c r="C7" s="1" t="s">
        <v>230</v>
      </c>
      <c r="D7" s="4">
        <v>0</v>
      </c>
      <c r="E7" s="4">
        <v>3595.0931999999993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716341.6739</v>
      </c>
      <c r="O7" s="4">
        <v>868695.8404396643</v>
      </c>
      <c r="P7" s="4">
        <v>172488.62749724393</v>
      </c>
      <c r="Q7" s="4">
        <v>8425.13746805695</v>
      </c>
      <c r="R7" s="4">
        <v>2903.165230439613</v>
      </c>
      <c r="S7" s="4">
        <v>0</v>
      </c>
      <c r="T7" s="4">
        <v>0</v>
      </c>
      <c r="U7" s="4">
        <v>229.53638712879993</v>
      </c>
      <c r="V7" s="4">
        <v>3545.233677002</v>
      </c>
      <c r="W7" s="4">
        <v>39076.165785424004</v>
      </c>
      <c r="X7" s="4">
        <v>55145.56093142965</v>
      </c>
      <c r="Y7" s="4">
        <v>0</v>
      </c>
      <c r="Z7" s="4">
        <v>85606.0874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</row>
    <row r="8" spans="1:37" ht="15">
      <c r="A8" s="5">
        <v>5</v>
      </c>
      <c r="B8" s="5">
        <v>5</v>
      </c>
      <c r="C8" s="1" t="s">
        <v>231</v>
      </c>
      <c r="D8" s="4">
        <v>0</v>
      </c>
      <c r="E8" s="4">
        <v>856845.7956</v>
      </c>
      <c r="F8" s="4">
        <v>37821.0645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372293.0278</v>
      </c>
      <c r="O8" s="4">
        <v>3500702.7607046277</v>
      </c>
      <c r="P8" s="4">
        <v>268770.8056718619</v>
      </c>
      <c r="Q8" s="4">
        <v>85270.63436985183</v>
      </c>
      <c r="R8" s="4">
        <v>7274.961167541029</v>
      </c>
      <c r="S8" s="4">
        <v>0</v>
      </c>
      <c r="T8" s="4">
        <v>0</v>
      </c>
      <c r="U8" s="4">
        <v>418.31393886179995</v>
      </c>
      <c r="V8" s="4">
        <v>161.32773636534998</v>
      </c>
      <c r="W8" s="4">
        <v>241617.3914413521</v>
      </c>
      <c r="X8" s="4">
        <v>315257.889918886</v>
      </c>
      <c r="Y8" s="4">
        <v>2363.3332530651633</v>
      </c>
      <c r="Z8" s="4">
        <v>127607.49140000001</v>
      </c>
      <c r="AA8" s="4">
        <v>4232668.6219999995</v>
      </c>
      <c r="AB8" s="4">
        <v>190461.58629999997</v>
      </c>
      <c r="AC8" s="4">
        <v>19440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</row>
    <row r="9" spans="1:37" ht="15">
      <c r="A9" s="5">
        <v>6</v>
      </c>
      <c r="B9" s="5">
        <v>6</v>
      </c>
      <c r="C9" s="1" t="s">
        <v>232</v>
      </c>
      <c r="D9" s="4">
        <v>0</v>
      </c>
      <c r="E9" s="4">
        <v>960609.1572</v>
      </c>
      <c r="F9" s="4">
        <v>959826.6351</v>
      </c>
      <c r="G9" s="4">
        <v>0</v>
      </c>
      <c r="H9" s="4">
        <v>154660.6409096045</v>
      </c>
      <c r="I9" s="4">
        <v>3684.186978796303</v>
      </c>
      <c r="J9" s="4">
        <v>0</v>
      </c>
      <c r="K9" s="4">
        <v>585.1165421164903</v>
      </c>
      <c r="L9" s="4">
        <v>0</v>
      </c>
      <c r="M9" s="4">
        <v>886.1346</v>
      </c>
      <c r="N9" s="4">
        <v>836326.8189000001</v>
      </c>
      <c r="O9" s="4">
        <v>4349988.392603688</v>
      </c>
      <c r="P9" s="4">
        <v>759143.0519559536</v>
      </c>
      <c r="Q9" s="4">
        <v>24280.288190226707</v>
      </c>
      <c r="R9" s="4">
        <v>7887.860845236242</v>
      </c>
      <c r="S9" s="4">
        <v>0</v>
      </c>
      <c r="T9" s="4">
        <v>0</v>
      </c>
      <c r="U9" s="4">
        <v>5053237.792575007</v>
      </c>
      <c r="V9" s="4">
        <v>1514508.1428924499</v>
      </c>
      <c r="W9" s="4">
        <v>818128.4006543041</v>
      </c>
      <c r="X9" s="4">
        <v>2600413.4955259413</v>
      </c>
      <c r="Y9" s="4">
        <v>719771.3217075577</v>
      </c>
      <c r="Z9" s="4">
        <v>384413.97200000007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83833.402</v>
      </c>
      <c r="AJ9" s="4">
        <v>0</v>
      </c>
      <c r="AK9" s="4">
        <v>0</v>
      </c>
    </row>
    <row r="10" spans="1:37" ht="15">
      <c r="A10" s="5">
        <v>7</v>
      </c>
      <c r="B10" s="5">
        <v>7</v>
      </c>
      <c r="C10" s="1" t="s">
        <v>233</v>
      </c>
      <c r="D10" s="4">
        <v>0</v>
      </c>
      <c r="E10" s="4">
        <v>54000.1044</v>
      </c>
      <c r="F10" s="4">
        <v>163968.46289999998</v>
      </c>
      <c r="G10" s="4">
        <v>0</v>
      </c>
      <c r="H10" s="4">
        <v>2225260.7284</v>
      </c>
      <c r="I10" s="4">
        <v>2131383.675795139</v>
      </c>
      <c r="J10" s="4">
        <v>0</v>
      </c>
      <c r="K10" s="4">
        <v>338502.8646706311</v>
      </c>
      <c r="L10" s="4">
        <v>0</v>
      </c>
      <c r="M10" s="4">
        <v>0</v>
      </c>
      <c r="N10" s="4">
        <v>192173.3271</v>
      </c>
      <c r="O10" s="4">
        <v>2034164.4065075433</v>
      </c>
      <c r="P10" s="4">
        <v>133727.04272281766</v>
      </c>
      <c r="Q10" s="4">
        <v>113945.87466097841</v>
      </c>
      <c r="R10" s="4">
        <v>123199.99102553404</v>
      </c>
      <c r="S10" s="4">
        <v>0</v>
      </c>
      <c r="T10" s="4">
        <v>267914.6086</v>
      </c>
      <c r="U10" s="4">
        <v>7968907.967974001</v>
      </c>
      <c r="V10" s="4">
        <v>16017.391846399998</v>
      </c>
      <c r="W10" s="4">
        <v>127119.92565360002</v>
      </c>
      <c r="X10" s="4">
        <v>364506.69780022214</v>
      </c>
      <c r="Y10" s="4">
        <v>4453.974207699731</v>
      </c>
      <c r="Z10" s="4">
        <v>562.5714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</row>
    <row r="11" spans="1:37" ht="15">
      <c r="A11" s="5">
        <v>8</v>
      </c>
      <c r="B11" s="5">
        <v>8</v>
      </c>
      <c r="C11" s="1" t="s">
        <v>234</v>
      </c>
      <c r="D11" s="4">
        <v>0</v>
      </c>
      <c r="E11" s="4">
        <v>4552621.302599999</v>
      </c>
      <c r="F11" s="4">
        <v>710434.845</v>
      </c>
      <c r="G11" s="4">
        <v>0</v>
      </c>
      <c r="H11" s="4">
        <v>215206.69933582415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844553.4376</v>
      </c>
      <c r="O11" s="4">
        <v>2137947.5336060957</v>
      </c>
      <c r="P11" s="4">
        <v>423634.9565417704</v>
      </c>
      <c r="Q11" s="4">
        <v>231889.00561183676</v>
      </c>
      <c r="R11" s="4">
        <v>9934.463432492585</v>
      </c>
      <c r="S11" s="4">
        <v>0</v>
      </c>
      <c r="T11" s="4">
        <v>0</v>
      </c>
      <c r="U11" s="4">
        <v>8131.216459249728</v>
      </c>
      <c r="V11" s="4">
        <v>24288.6277741774</v>
      </c>
      <c r="W11" s="4">
        <v>909511.1381634962</v>
      </c>
      <c r="X11" s="4">
        <v>580011.1819550269</v>
      </c>
      <c r="Y11" s="4">
        <v>21497.242859611968</v>
      </c>
      <c r="Z11" s="4">
        <v>183876.41299999997</v>
      </c>
      <c r="AA11" s="4">
        <v>0</v>
      </c>
      <c r="AB11" s="4">
        <v>0</v>
      </c>
      <c r="AC11" s="4">
        <v>89910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</row>
    <row r="12" spans="1:37" ht="15">
      <c r="A12" s="5">
        <v>9</v>
      </c>
      <c r="B12" s="5">
        <v>9</v>
      </c>
      <c r="C12" s="1" t="s">
        <v>235</v>
      </c>
      <c r="D12" s="4">
        <v>2409182.5584</v>
      </c>
      <c r="E12" s="4">
        <v>1578099.7728</v>
      </c>
      <c r="F12" s="4">
        <v>5362299.251006093</v>
      </c>
      <c r="G12" s="4">
        <v>22863209.18589391</v>
      </c>
      <c r="H12" s="4">
        <v>4625984.08677165</v>
      </c>
      <c r="I12" s="4">
        <v>4804147.216925788</v>
      </c>
      <c r="J12" s="4">
        <v>-10086847.5</v>
      </c>
      <c r="K12" s="4">
        <v>762986.7928974067</v>
      </c>
      <c r="L12" s="4">
        <v>-1601976.6</v>
      </c>
      <c r="M12" s="4">
        <v>0</v>
      </c>
      <c r="N12" s="4">
        <v>861734.3389000001</v>
      </c>
      <c r="O12" s="4">
        <v>904064.4141240898</v>
      </c>
      <c r="P12" s="4">
        <v>232610.1334677209</v>
      </c>
      <c r="Q12" s="4">
        <v>7266.6346518234695</v>
      </c>
      <c r="R12" s="4">
        <v>1777.1595810511178</v>
      </c>
      <c r="S12" s="4">
        <v>0</v>
      </c>
      <c r="T12" s="4">
        <v>0</v>
      </c>
      <c r="U12" s="4">
        <v>67.95087403164</v>
      </c>
      <c r="V12" s="4">
        <v>29691.419365127196</v>
      </c>
      <c r="W12" s="4">
        <v>135890.10153391998</v>
      </c>
      <c r="X12" s="4">
        <v>472777.63574777165</v>
      </c>
      <c r="Y12" s="4">
        <v>232515.633128488</v>
      </c>
      <c r="Z12" s="4">
        <v>329712.985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1680933.726</v>
      </c>
      <c r="AJ12" s="4">
        <v>0</v>
      </c>
      <c r="AK12" s="4">
        <v>0</v>
      </c>
    </row>
    <row r="13" spans="1:37" ht="15">
      <c r="A13" s="5">
        <v>10</v>
      </c>
      <c r="B13" s="5">
        <v>10</v>
      </c>
      <c r="C13" s="1" t="s">
        <v>236</v>
      </c>
      <c r="D13" s="4">
        <v>0</v>
      </c>
      <c r="E13" s="4">
        <v>89819.5086</v>
      </c>
      <c r="F13" s="4">
        <v>872208.6146999999</v>
      </c>
      <c r="G13" s="4">
        <v>0</v>
      </c>
      <c r="H13" s="4">
        <v>24384.682569827586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394167.78160000005</v>
      </c>
      <c r="O13" s="4">
        <v>353456.92893909663</v>
      </c>
      <c r="P13" s="4">
        <v>112214.86983579448</v>
      </c>
      <c r="Q13" s="4">
        <v>8500.328756610566</v>
      </c>
      <c r="R13" s="4">
        <v>2784.2443974539738</v>
      </c>
      <c r="S13" s="4">
        <v>0</v>
      </c>
      <c r="T13" s="4">
        <v>0</v>
      </c>
      <c r="U13" s="4">
        <v>5677.084191534</v>
      </c>
      <c r="V13" s="4">
        <v>58314.275740995006</v>
      </c>
      <c r="W13" s="4">
        <v>28359.730551152003</v>
      </c>
      <c r="X13" s="4">
        <v>108926.13273089322</v>
      </c>
      <c r="Y13" s="4">
        <v>24405.960709538325</v>
      </c>
      <c r="Z13" s="4">
        <v>103142.999</v>
      </c>
      <c r="AA13" s="4">
        <v>0</v>
      </c>
      <c r="AB13" s="4">
        <v>0</v>
      </c>
      <c r="AC13" s="4">
        <v>34830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</row>
    <row r="14" spans="1:37" ht="15">
      <c r="A14" s="5">
        <v>11</v>
      </c>
      <c r="B14" s="5">
        <v>11</v>
      </c>
      <c r="C14" s="1" t="s">
        <v>237</v>
      </c>
      <c r="D14" s="4">
        <v>0</v>
      </c>
      <c r="E14" s="4">
        <v>2975.5782</v>
      </c>
      <c r="F14" s="4">
        <v>89069.88329999999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298822.32639999996</v>
      </c>
      <c r="O14" s="4">
        <v>46616.65195309073</v>
      </c>
      <c r="P14" s="4">
        <v>309055.7075049919</v>
      </c>
      <c r="Q14" s="4">
        <v>50793.10784923669</v>
      </c>
      <c r="R14" s="4">
        <v>11811.416719545638</v>
      </c>
      <c r="S14" s="4">
        <v>0</v>
      </c>
      <c r="T14" s="4">
        <v>0</v>
      </c>
      <c r="U14" s="4">
        <v>1255.24978589506</v>
      </c>
      <c r="V14" s="4">
        <v>3150.997413238987</v>
      </c>
      <c r="W14" s="4">
        <v>501.50080555232</v>
      </c>
      <c r="X14" s="4">
        <v>426477.2043914822</v>
      </c>
      <c r="Y14" s="4">
        <v>3045.0639991416533</v>
      </c>
      <c r="Z14" s="4">
        <v>155990.34759999998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</row>
    <row r="15" spans="1:37" ht="15">
      <c r="A15" s="5">
        <v>12</v>
      </c>
      <c r="B15" s="5">
        <v>12</v>
      </c>
      <c r="C15" s="1" t="s">
        <v>238</v>
      </c>
      <c r="D15" s="4">
        <v>0</v>
      </c>
      <c r="E15" s="4">
        <v>0</v>
      </c>
      <c r="F15" s="4">
        <v>117676.40039999997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402050.65150000004</v>
      </c>
      <c r="O15" s="4">
        <v>29962.98692506083</v>
      </c>
      <c r="P15" s="4">
        <v>370905.7179670975</v>
      </c>
      <c r="Q15" s="4">
        <v>80573.49955403339</v>
      </c>
      <c r="R15" s="4">
        <v>21605.337349418827</v>
      </c>
      <c r="S15" s="4">
        <v>0</v>
      </c>
      <c r="T15" s="4">
        <v>0</v>
      </c>
      <c r="U15" s="4">
        <v>16808.515862259996</v>
      </c>
      <c r="V15" s="4">
        <v>6742.836769591307</v>
      </c>
      <c r="W15" s="4">
        <v>2267.7124402242407</v>
      </c>
      <c r="X15" s="4">
        <v>280150.3694447184</v>
      </c>
      <c r="Y15" s="4">
        <v>499.93588045609226</v>
      </c>
      <c r="Z15" s="4">
        <v>95977.82260000001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</row>
    <row r="16" spans="1:37" ht="15">
      <c r="A16" s="5">
        <v>13</v>
      </c>
      <c r="B16" s="5">
        <v>13</v>
      </c>
      <c r="C16" s="1" t="s">
        <v>239</v>
      </c>
      <c r="D16" s="4">
        <v>0</v>
      </c>
      <c r="E16" s="4">
        <v>0</v>
      </c>
      <c r="F16" s="4">
        <v>46220.15249999998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588513.8252999999</v>
      </c>
      <c r="O16" s="4">
        <v>15223.615620790586</v>
      </c>
      <c r="P16" s="4">
        <v>299340.25842458475</v>
      </c>
      <c r="Q16" s="4">
        <v>33008.975675037145</v>
      </c>
      <c r="R16" s="4">
        <v>24913.498703382953</v>
      </c>
      <c r="S16" s="4">
        <v>0</v>
      </c>
      <c r="T16" s="4">
        <v>0</v>
      </c>
      <c r="U16" s="4">
        <v>93.2519937585572</v>
      </c>
      <c r="V16" s="4">
        <v>118.59864615</v>
      </c>
      <c r="W16" s="4">
        <v>1284.82392738</v>
      </c>
      <c r="X16" s="4">
        <v>211245.71806307064</v>
      </c>
      <c r="Y16" s="4">
        <v>3681.3460288130427</v>
      </c>
      <c r="Z16" s="4">
        <v>165667.9502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</row>
    <row r="17" spans="1:37" ht="15">
      <c r="A17" s="5">
        <v>14</v>
      </c>
      <c r="B17" s="5">
        <v>14</v>
      </c>
      <c r="C17" s="1" t="s">
        <v>240</v>
      </c>
      <c r="D17" s="4">
        <v>0</v>
      </c>
      <c r="E17" s="4">
        <v>0</v>
      </c>
      <c r="F17" s="4">
        <v>265647.7647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474108.99370000005</v>
      </c>
      <c r="O17" s="4">
        <v>193893.0023203024</v>
      </c>
      <c r="P17" s="4">
        <v>350339.20131126506</v>
      </c>
      <c r="Q17" s="4">
        <v>68555.88941063707</v>
      </c>
      <c r="R17" s="4">
        <v>114121.58734116229</v>
      </c>
      <c r="S17" s="4">
        <v>31638.158103499467</v>
      </c>
      <c r="T17" s="4">
        <v>0</v>
      </c>
      <c r="U17" s="4">
        <v>1472.5924753436</v>
      </c>
      <c r="V17" s="4">
        <v>192.25810055035</v>
      </c>
      <c r="W17" s="4">
        <v>1257.253771082731</v>
      </c>
      <c r="X17" s="4">
        <v>196503.83543783694</v>
      </c>
      <c r="Y17" s="4">
        <v>14770.832831657272</v>
      </c>
      <c r="Z17" s="4">
        <v>209282.4516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114241.72738511255</v>
      </c>
      <c r="AJ17" s="4">
        <v>0</v>
      </c>
      <c r="AK17" s="4">
        <v>0</v>
      </c>
    </row>
    <row r="18" spans="1:37" ht="15">
      <c r="A18" s="5">
        <v>15</v>
      </c>
      <c r="B18" s="5">
        <v>15</v>
      </c>
      <c r="C18" s="1" t="s">
        <v>224</v>
      </c>
      <c r="D18" s="4">
        <v>0</v>
      </c>
      <c r="E18" s="4">
        <v>0</v>
      </c>
      <c r="F18" s="4">
        <v>10431.983699999999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43416.033899999995</v>
      </c>
      <c r="O18" s="4">
        <v>1394.544732300977</v>
      </c>
      <c r="P18" s="4">
        <v>39955.32170208386</v>
      </c>
      <c r="Q18" s="4">
        <v>1889.0650889704598</v>
      </c>
      <c r="R18" s="4">
        <v>4828.3521420602665</v>
      </c>
      <c r="S18" s="4">
        <v>0</v>
      </c>
      <c r="T18" s="4">
        <v>0</v>
      </c>
      <c r="U18" s="4">
        <v>0.29924995333719995</v>
      </c>
      <c r="V18" s="4">
        <v>751.1076815</v>
      </c>
      <c r="W18" s="4">
        <v>2399.28093243624</v>
      </c>
      <c r="X18" s="4">
        <v>11465.908708515079</v>
      </c>
      <c r="Y18" s="4">
        <v>0</v>
      </c>
      <c r="Z18" s="4">
        <v>14723.0728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</row>
    <row r="19" spans="1:37" ht="15">
      <c r="A19" s="5">
        <v>16</v>
      </c>
      <c r="B19" s="5">
        <v>16</v>
      </c>
      <c r="C19" s="1" t="s">
        <v>16</v>
      </c>
      <c r="D19" s="4">
        <v>0</v>
      </c>
      <c r="E19" s="4">
        <v>15374.1384</v>
      </c>
      <c r="F19" s="4">
        <v>29232.853199999998</v>
      </c>
      <c r="G19" s="4">
        <v>0</v>
      </c>
      <c r="H19" s="4">
        <v>4869.019409235054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552864.8329000002</v>
      </c>
      <c r="O19" s="4">
        <v>569884.5511945795</v>
      </c>
      <c r="P19" s="4">
        <v>184538.00544044067</v>
      </c>
      <c r="Q19" s="4">
        <v>67940.43478951303</v>
      </c>
      <c r="R19" s="4">
        <v>7659.998549865159</v>
      </c>
      <c r="S19" s="4">
        <v>0</v>
      </c>
      <c r="T19" s="4">
        <v>0</v>
      </c>
      <c r="U19" s="4">
        <v>21888.217018777916</v>
      </c>
      <c r="V19" s="4">
        <v>16917.0179974108</v>
      </c>
      <c r="W19" s="4">
        <v>51305.32611722976</v>
      </c>
      <c r="X19" s="4">
        <v>266991.8742125654</v>
      </c>
      <c r="Y19" s="4">
        <v>363.5897312407944</v>
      </c>
      <c r="Z19" s="4">
        <v>275662.9314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</row>
    <row r="20" spans="1:37" ht="15">
      <c r="A20" s="5">
        <v>17</v>
      </c>
      <c r="B20" s="5">
        <v>17</v>
      </c>
      <c r="C20" s="1" t="s">
        <v>241</v>
      </c>
      <c r="D20" s="4">
        <v>0</v>
      </c>
      <c r="E20" s="4">
        <v>1129.7412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846825.1688000001</v>
      </c>
      <c r="O20" s="4">
        <v>114301.38351821364</v>
      </c>
      <c r="P20" s="4">
        <v>987287.7328872706</v>
      </c>
      <c r="Q20" s="4">
        <v>2441708.992101864</v>
      </c>
      <c r="R20" s="4">
        <v>216050.87865153825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33087.336558857794</v>
      </c>
      <c r="Y20" s="4">
        <v>0</v>
      </c>
      <c r="Z20" s="4">
        <v>466390.34479999996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</row>
    <row r="21" spans="1:37" ht="15">
      <c r="A21" s="5">
        <v>18</v>
      </c>
      <c r="B21" s="5">
        <v>18</v>
      </c>
      <c r="C21" s="1" t="s">
        <v>242</v>
      </c>
      <c r="D21" s="4">
        <v>348132.1288</v>
      </c>
      <c r="E21" s="4">
        <v>19384290.1296</v>
      </c>
      <c r="F21" s="4">
        <v>49282.080299999994</v>
      </c>
      <c r="G21" s="4">
        <v>0</v>
      </c>
      <c r="H21" s="4">
        <v>1588819.9534038578</v>
      </c>
      <c r="I21" s="4">
        <v>3122984.2313093934</v>
      </c>
      <c r="J21" s="4">
        <v>0</v>
      </c>
      <c r="K21" s="4">
        <v>495987.2408824094</v>
      </c>
      <c r="L21" s="4">
        <v>0</v>
      </c>
      <c r="M21" s="4">
        <v>19949436</v>
      </c>
      <c r="N21" s="4">
        <v>357629.52600000007</v>
      </c>
      <c r="O21" s="4">
        <v>28344798.24532314</v>
      </c>
      <c r="P21" s="4">
        <v>24638.801590254614</v>
      </c>
      <c r="Q21" s="4">
        <v>181859.5142174846</v>
      </c>
      <c r="R21" s="4">
        <v>0</v>
      </c>
      <c r="S21" s="4">
        <v>0</v>
      </c>
      <c r="T21" s="4">
        <v>318816.5188</v>
      </c>
      <c r="U21" s="4">
        <v>0</v>
      </c>
      <c r="V21" s="4">
        <v>0</v>
      </c>
      <c r="W21" s="4">
        <v>0</v>
      </c>
      <c r="X21" s="4">
        <v>1400915.7120903556</v>
      </c>
      <c r="Y21" s="4">
        <v>36935444.64296171</v>
      </c>
      <c r="Z21" s="4">
        <v>430094.1806</v>
      </c>
      <c r="AA21" s="4">
        <v>0</v>
      </c>
      <c r="AB21" s="4">
        <v>0</v>
      </c>
      <c r="AC21" s="4">
        <v>96390</v>
      </c>
      <c r="AD21" s="4">
        <v>0</v>
      </c>
      <c r="AE21" s="4">
        <v>0</v>
      </c>
      <c r="AF21" s="4">
        <v>15153458</v>
      </c>
      <c r="AG21" s="4">
        <v>6985522</v>
      </c>
      <c r="AH21" s="4">
        <v>0</v>
      </c>
      <c r="AI21" s="4">
        <v>0</v>
      </c>
      <c r="AJ21" s="4">
        <v>0</v>
      </c>
      <c r="AK21" s="4">
        <v>0</v>
      </c>
    </row>
    <row r="22" spans="1:37" ht="15">
      <c r="A22" s="5">
        <v>19</v>
      </c>
      <c r="B22" s="5">
        <v>19</v>
      </c>
      <c r="C22" s="1" t="s">
        <v>243</v>
      </c>
      <c r="D22" s="4">
        <v>0</v>
      </c>
      <c r="E22" s="4">
        <v>6325.406999999999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1129799.5546</v>
      </c>
      <c r="O22" s="4">
        <v>304484.14730745787</v>
      </c>
      <c r="P22" s="4">
        <v>253192.7708908328</v>
      </c>
      <c r="Q22" s="4">
        <v>74314.98514133618</v>
      </c>
      <c r="R22" s="4">
        <v>6497.401874942622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5149.677175926745</v>
      </c>
      <c r="Y22" s="4">
        <v>0</v>
      </c>
      <c r="Z22" s="4">
        <v>74098.4096</v>
      </c>
      <c r="AA22" s="4">
        <v>0</v>
      </c>
      <c r="AB22" s="4">
        <v>0</v>
      </c>
      <c r="AC22" s="4">
        <v>0</v>
      </c>
      <c r="AD22" s="4">
        <v>7589179</v>
      </c>
      <c r="AE22" s="4">
        <v>2456214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</row>
    <row r="23" spans="1:37" ht="15">
      <c r="A23" s="5">
        <v>20</v>
      </c>
      <c r="B23" s="5">
        <v>20</v>
      </c>
      <c r="C23" s="1" t="s">
        <v>225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2759954.4447</v>
      </c>
      <c r="O23" s="4">
        <v>0</v>
      </c>
      <c r="P23" s="4">
        <v>2161052.4412794253</v>
      </c>
      <c r="Q23" s="4">
        <v>75544.03780855825</v>
      </c>
      <c r="R23" s="4">
        <v>2052.4238867731206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565.2084705285453</v>
      </c>
      <c r="Y23" s="4">
        <v>0</v>
      </c>
      <c r="Z23" s="4">
        <v>335840.39879999997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</row>
    <row r="24" spans="1:37" ht="15">
      <c r="A24" s="5">
        <v>21</v>
      </c>
      <c r="B24" s="5">
        <v>21</v>
      </c>
      <c r="C24" s="1" t="s">
        <v>226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11989.1735</v>
      </c>
      <c r="O24" s="4">
        <v>0</v>
      </c>
      <c r="P24" s="4">
        <v>69853.9714163458</v>
      </c>
      <c r="Q24" s="4">
        <v>5099.0833089507305</v>
      </c>
      <c r="R24" s="4">
        <v>567.9925099943442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69081.0352868222</v>
      </c>
      <c r="Y24" s="4">
        <v>0</v>
      </c>
      <c r="Z24" s="4">
        <v>120105.5576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</row>
    <row r="25" spans="1:37" ht="15">
      <c r="A25" s="5">
        <v>22</v>
      </c>
      <c r="B25" s="5">
        <v>22</v>
      </c>
      <c r="C25" s="1" t="s">
        <v>244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241506.88450000001</v>
      </c>
      <c r="O25" s="4">
        <v>0</v>
      </c>
      <c r="P25" s="4">
        <v>677872.8905112201</v>
      </c>
      <c r="Q25" s="4">
        <v>78146.95599503155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20410.305880197466</v>
      </c>
      <c r="Y25" s="4">
        <v>0</v>
      </c>
      <c r="Z25" s="4">
        <v>126254.571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</row>
    <row r="26" spans="1:37" ht="15">
      <c r="A26" s="5">
        <v>23</v>
      </c>
      <c r="B26" s="5">
        <v>23</v>
      </c>
      <c r="C26" s="1" t="s">
        <v>245</v>
      </c>
      <c r="D26" s="4">
        <v>0</v>
      </c>
      <c r="E26" s="4">
        <v>3520.7513999999996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2830629.3847999997</v>
      </c>
      <c r="O26" s="4">
        <v>15206508.284916123</v>
      </c>
      <c r="P26" s="4">
        <v>196949.20504924253</v>
      </c>
      <c r="Q26" s="4">
        <v>25662525.00627025</v>
      </c>
      <c r="R26" s="4">
        <v>12839370.063101927</v>
      </c>
      <c r="S26" s="4">
        <v>6221771.292536753</v>
      </c>
      <c r="T26" s="4">
        <v>0</v>
      </c>
      <c r="U26" s="4">
        <v>0</v>
      </c>
      <c r="V26" s="4">
        <v>0</v>
      </c>
      <c r="W26" s="4">
        <v>0</v>
      </c>
      <c r="X26" s="4">
        <v>2340411.725919775</v>
      </c>
      <c r="Y26" s="4">
        <v>0</v>
      </c>
      <c r="Z26" s="4">
        <v>177619.40159999998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</row>
    <row r="27" spans="1:37" ht="15">
      <c r="A27" s="5">
        <v>24</v>
      </c>
      <c r="B27" s="5">
        <v>24</v>
      </c>
      <c r="C27" s="1" t="s">
        <v>246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185275.93270000003</v>
      </c>
      <c r="O27" s="4">
        <v>0</v>
      </c>
      <c r="P27" s="4">
        <v>28434.346686379766</v>
      </c>
      <c r="Q27" s="4">
        <v>0</v>
      </c>
      <c r="R27" s="4">
        <v>60630.497695692015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5871.887999379887</v>
      </c>
      <c r="Y27" s="4">
        <v>0</v>
      </c>
      <c r="Z27" s="4">
        <v>52457.57399999999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</row>
    <row r="28" spans="1:37" ht="15">
      <c r="A28" s="5">
        <v>25</v>
      </c>
      <c r="B28" s="5">
        <v>25</v>
      </c>
      <c r="C28" s="1" t="s">
        <v>227</v>
      </c>
      <c r="D28" s="4">
        <v>0</v>
      </c>
      <c r="E28" s="4">
        <v>1256.8211999999999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930685.8645</v>
      </c>
      <c r="O28" s="4">
        <v>0</v>
      </c>
      <c r="P28" s="4">
        <v>372842.00123699417</v>
      </c>
      <c r="Q28" s="4">
        <v>285529.17126346775</v>
      </c>
      <c r="R28" s="4">
        <v>85407.611667539</v>
      </c>
      <c r="S28" s="4">
        <v>874114.207559747</v>
      </c>
      <c r="T28" s="4">
        <v>0</v>
      </c>
      <c r="U28" s="4">
        <v>0</v>
      </c>
      <c r="V28" s="4">
        <v>0</v>
      </c>
      <c r="W28" s="4">
        <v>0</v>
      </c>
      <c r="X28" s="4">
        <v>84781.27057928179</v>
      </c>
      <c r="Y28" s="4">
        <v>0</v>
      </c>
      <c r="Z28" s="4">
        <v>99645.82740000001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</row>
    <row r="29" spans="1:37" ht="15">
      <c r="A29" s="5">
        <v>26</v>
      </c>
      <c r="B29" s="5">
        <v>26</v>
      </c>
      <c r="C29" s="1" t="s">
        <v>247</v>
      </c>
      <c r="D29" s="4">
        <v>0</v>
      </c>
      <c r="E29" s="4">
        <v>293127.8112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499127.9281</v>
      </c>
      <c r="O29" s="4">
        <v>0</v>
      </c>
      <c r="P29" s="4">
        <v>643821.3520261387</v>
      </c>
      <c r="Q29" s="4">
        <v>1592837.4041195798</v>
      </c>
      <c r="R29" s="4">
        <v>133393.41519856924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81515.62163845019</v>
      </c>
      <c r="Y29" s="4">
        <v>0</v>
      </c>
      <c r="Z29" s="4">
        <v>427203.76140000013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</row>
    <row r="30" spans="1:37" ht="15">
      <c r="A30" s="5">
        <v>27</v>
      </c>
      <c r="B30" s="5">
        <v>27</v>
      </c>
      <c r="C30" s="1" t="s">
        <v>248</v>
      </c>
      <c r="D30" s="4">
        <v>0</v>
      </c>
      <c r="E30" s="4">
        <v>6745.406400000001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1338117.8661</v>
      </c>
      <c r="O30" s="4">
        <v>0</v>
      </c>
      <c r="P30" s="4">
        <v>848188.7968184688</v>
      </c>
      <c r="Q30" s="4">
        <v>380790.0358483074</v>
      </c>
      <c r="R30" s="4">
        <v>5909.450623747893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309451.6376143785</v>
      </c>
      <c r="Y30" s="4">
        <v>0</v>
      </c>
      <c r="Z30" s="4">
        <v>593004.2546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</row>
    <row r="31" spans="1:37" ht="15">
      <c r="A31" s="5">
        <v>28</v>
      </c>
      <c r="B31" s="5">
        <v>28</v>
      </c>
      <c r="C31" s="1" t="s">
        <v>221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101416.1711</v>
      </c>
      <c r="O31" s="4">
        <v>0</v>
      </c>
      <c r="P31" s="4">
        <v>204243.85224318763</v>
      </c>
      <c r="Q31" s="4">
        <v>32474.282067544766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19436.89129206497</v>
      </c>
      <c r="Y31" s="4">
        <v>0</v>
      </c>
      <c r="Z31" s="4">
        <v>41709.8094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</row>
    <row r="32" spans="1:37" ht="15">
      <c r="A32" s="5">
        <v>29</v>
      </c>
      <c r="B32" s="5">
        <v>29</v>
      </c>
      <c r="C32" s="1" t="s">
        <v>249</v>
      </c>
      <c r="D32" s="4">
        <v>0</v>
      </c>
      <c r="E32" s="4">
        <v>5697.631799999999</v>
      </c>
      <c r="F32" s="4">
        <v>10367.9838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334834.6837</v>
      </c>
      <c r="O32" s="4">
        <v>0</v>
      </c>
      <c r="P32" s="4">
        <v>1410757.8993635178</v>
      </c>
      <c r="Q32" s="4">
        <v>234389.81217187925</v>
      </c>
      <c r="R32" s="4">
        <v>78342.21728260204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138947.08233826736</v>
      </c>
      <c r="Y32" s="4">
        <v>0</v>
      </c>
      <c r="Z32" s="4">
        <v>88136.18599999999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</row>
    <row r="33" spans="1:37" ht="15">
      <c r="A33" s="5">
        <v>30</v>
      </c>
      <c r="B33" s="5">
        <v>30</v>
      </c>
      <c r="C33" s="1" t="s">
        <v>250</v>
      </c>
      <c r="D33" s="4">
        <v>0</v>
      </c>
      <c r="E33" s="4">
        <v>58482.8514</v>
      </c>
      <c r="F33" s="4">
        <v>77795.8335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947150.3110999999</v>
      </c>
      <c r="O33" s="4">
        <v>17705.984143563965</v>
      </c>
      <c r="P33" s="4">
        <v>2102651.3794169365</v>
      </c>
      <c r="Q33" s="4">
        <v>388893.0575493506</v>
      </c>
      <c r="R33" s="4">
        <v>10290.394317232816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1201758.8102260272</v>
      </c>
      <c r="Y33" s="4">
        <v>0</v>
      </c>
      <c r="Z33" s="4">
        <v>1426802.8135999995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</row>
    <row r="34" spans="1:37" ht="15">
      <c r="A34" s="5">
        <v>31</v>
      </c>
      <c r="B34" s="5">
        <v>31</v>
      </c>
      <c r="C34" s="1" t="s">
        <v>18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</row>
    <row r="35" spans="1:37" ht="15">
      <c r="A35" s="5">
        <v>32</v>
      </c>
      <c r="B35" s="5">
        <v>32</v>
      </c>
      <c r="C35" s="1" t="s">
        <v>19</v>
      </c>
      <c r="D35" s="4">
        <v>0</v>
      </c>
      <c r="E35" s="4">
        <v>12659.0742</v>
      </c>
      <c r="F35" s="4">
        <v>790828.0677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117774.1303</v>
      </c>
      <c r="O35" s="4">
        <v>912936.6378947969</v>
      </c>
      <c r="P35" s="4">
        <v>8332.645487104392</v>
      </c>
      <c r="Q35" s="4">
        <v>417911.32520596817</v>
      </c>
      <c r="R35" s="4">
        <v>510913.83661810437</v>
      </c>
      <c r="S35" s="4">
        <v>0</v>
      </c>
      <c r="T35" s="4">
        <v>7593.7011999999995</v>
      </c>
      <c r="U35" s="4">
        <v>2407.8625784</v>
      </c>
      <c r="V35" s="4">
        <v>3718.819869</v>
      </c>
      <c r="W35" s="4">
        <v>3703.7666792000005</v>
      </c>
      <c r="X35" s="4">
        <v>68139.02116927462</v>
      </c>
      <c r="Y35" s="4">
        <v>0</v>
      </c>
      <c r="Z35" s="4">
        <v>92468.8694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</row>
    <row r="36" spans="1:37" ht="15">
      <c r="A36" s="7">
        <v>33</v>
      </c>
      <c r="B36" s="7"/>
      <c r="C36" s="8" t="s">
        <v>20</v>
      </c>
      <c r="D36" s="9">
        <f>SUM(D4:D35)</f>
        <v>2757314.6872</v>
      </c>
      <c r="E36" s="9">
        <f aca="true" t="shared" si="0" ref="E36:AK36">SUM(E4:E35)</f>
        <v>27989438.6232</v>
      </c>
      <c r="F36" s="9">
        <f t="shared" si="0"/>
        <v>9678809.89970609</v>
      </c>
      <c r="G36" s="9">
        <f t="shared" si="0"/>
        <v>22863209.18589391</v>
      </c>
      <c r="H36" s="9">
        <f t="shared" si="0"/>
        <v>8839185.8108</v>
      </c>
      <c r="I36" s="9">
        <f t="shared" si="0"/>
        <v>10086847.500000002</v>
      </c>
      <c r="J36" s="9">
        <f t="shared" si="0"/>
        <v>-10086847.5</v>
      </c>
      <c r="K36" s="9">
        <f t="shared" si="0"/>
        <v>1601976.5999999978</v>
      </c>
      <c r="L36" s="9">
        <f t="shared" si="0"/>
        <v>-1601976.6</v>
      </c>
      <c r="M36" s="9">
        <f t="shared" si="0"/>
        <v>19950322.1346</v>
      </c>
      <c r="N36" s="9">
        <f t="shared" si="0"/>
        <v>26187173.103700005</v>
      </c>
      <c r="O36" s="9">
        <f t="shared" si="0"/>
        <v>62886484.81300001</v>
      </c>
      <c r="P36" s="9">
        <f t="shared" si="0"/>
        <v>14775995.167491442</v>
      </c>
      <c r="Q36" s="9">
        <f t="shared" si="0"/>
        <v>33129003.32531502</v>
      </c>
      <c r="R36" s="9">
        <f t="shared" si="0"/>
        <v>14370888.771338563</v>
      </c>
      <c r="S36" s="9">
        <f t="shared" si="0"/>
        <v>7127523.6581999995</v>
      </c>
      <c r="T36" s="9">
        <f t="shared" si="0"/>
        <v>594324.8286</v>
      </c>
      <c r="U36" s="9">
        <f t="shared" si="0"/>
        <v>13080701.79484367</v>
      </c>
      <c r="V36" s="9">
        <f t="shared" si="0"/>
        <v>1678348.6604134343</v>
      </c>
      <c r="W36" s="9">
        <f t="shared" si="0"/>
        <v>2420700.99251973</v>
      </c>
      <c r="X36" s="9">
        <f t="shared" si="0"/>
        <v>12312197.411133418</v>
      </c>
      <c r="Y36" s="9">
        <f t="shared" si="0"/>
        <v>37963767.30034349</v>
      </c>
      <c r="Z36" s="9">
        <f t="shared" si="0"/>
        <v>7180081.105799999</v>
      </c>
      <c r="AA36" s="9">
        <f t="shared" si="0"/>
        <v>4232668.6219999995</v>
      </c>
      <c r="AB36" s="9">
        <f t="shared" si="0"/>
        <v>190461.58629999997</v>
      </c>
      <c r="AC36" s="9">
        <f t="shared" si="0"/>
        <v>240570</v>
      </c>
      <c r="AD36" s="9">
        <f t="shared" si="0"/>
        <v>7589179</v>
      </c>
      <c r="AE36" s="9">
        <f t="shared" si="0"/>
        <v>2456214</v>
      </c>
      <c r="AF36" s="9">
        <f t="shared" si="0"/>
        <v>15153458</v>
      </c>
      <c r="AG36" s="9">
        <f t="shared" si="0"/>
        <v>6985522</v>
      </c>
      <c r="AH36" s="9">
        <f t="shared" si="0"/>
        <v>0</v>
      </c>
      <c r="AI36" s="9">
        <f t="shared" si="0"/>
        <v>1879008.8553851126</v>
      </c>
      <c r="AJ36" s="9">
        <f t="shared" si="0"/>
        <v>0</v>
      </c>
      <c r="AK36" s="9">
        <f t="shared" si="0"/>
        <v>0</v>
      </c>
    </row>
    <row r="37" spans="4:37" ht="15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15">
      <c r="A38" s="5">
        <v>34</v>
      </c>
      <c r="C38" s="1" t="s">
        <v>44</v>
      </c>
      <c r="D38" s="31">
        <v>0</v>
      </c>
      <c r="E38" s="31">
        <v>18958.429799999998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8556714.300708557</v>
      </c>
      <c r="Q38" s="31">
        <v>492238.37808497343</v>
      </c>
      <c r="R38" s="31">
        <v>20177612.914461438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5922065.951374588</v>
      </c>
      <c r="Y38" s="31">
        <v>0</v>
      </c>
      <c r="Z38" s="31">
        <v>8341391.4542000005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</row>
    <row r="39" spans="1:37" ht="15">
      <c r="A39" s="7"/>
      <c r="B39" s="7"/>
      <c r="C39" s="8" t="s">
        <v>1</v>
      </c>
      <c r="D39" s="4">
        <f>D36+D38</f>
        <v>2757314.6872</v>
      </c>
      <c r="E39" s="4">
        <f aca="true" t="shared" si="1" ref="E39:AK39">E36+E38</f>
        <v>28008397.053</v>
      </c>
      <c r="F39" s="4">
        <f t="shared" si="1"/>
        <v>9678809.89970609</v>
      </c>
      <c r="G39" s="4">
        <f t="shared" si="1"/>
        <v>22863209.18589391</v>
      </c>
      <c r="H39" s="4">
        <f t="shared" si="1"/>
        <v>8839185.8108</v>
      </c>
      <c r="I39" s="4">
        <f t="shared" si="1"/>
        <v>10086847.500000002</v>
      </c>
      <c r="J39" s="4">
        <f t="shared" si="1"/>
        <v>-10086847.5</v>
      </c>
      <c r="K39" s="4">
        <f t="shared" si="1"/>
        <v>1601976.5999999978</v>
      </c>
      <c r="L39" s="4">
        <f t="shared" si="1"/>
        <v>-1601976.6</v>
      </c>
      <c r="M39" s="4">
        <f t="shared" si="1"/>
        <v>19950322.1346</v>
      </c>
      <c r="N39" s="4">
        <f t="shared" si="1"/>
        <v>26187173.103700005</v>
      </c>
      <c r="O39" s="4">
        <f t="shared" si="1"/>
        <v>62886484.81300001</v>
      </c>
      <c r="P39" s="4">
        <f t="shared" si="1"/>
        <v>23332709.4682</v>
      </c>
      <c r="Q39" s="4">
        <f t="shared" si="1"/>
        <v>33621241.70339999</v>
      </c>
      <c r="R39" s="4">
        <f t="shared" si="1"/>
        <v>34548501.6858</v>
      </c>
      <c r="S39" s="4">
        <f t="shared" si="1"/>
        <v>7127523.6581999995</v>
      </c>
      <c r="T39" s="4">
        <f t="shared" si="1"/>
        <v>594324.8286</v>
      </c>
      <c r="U39" s="4">
        <f t="shared" si="1"/>
        <v>13080701.79484367</v>
      </c>
      <c r="V39" s="4">
        <f t="shared" si="1"/>
        <v>1678348.6604134343</v>
      </c>
      <c r="W39" s="4">
        <f t="shared" si="1"/>
        <v>2420700.99251973</v>
      </c>
      <c r="X39" s="4">
        <f t="shared" si="1"/>
        <v>18234263.362508006</v>
      </c>
      <c r="Y39" s="4">
        <f t="shared" si="1"/>
        <v>37963767.30034349</v>
      </c>
      <c r="Z39" s="4">
        <f t="shared" si="1"/>
        <v>15521472.559999999</v>
      </c>
      <c r="AA39" s="4">
        <f t="shared" si="1"/>
        <v>4232668.6219999995</v>
      </c>
      <c r="AB39" s="4">
        <f t="shared" si="1"/>
        <v>190461.58629999997</v>
      </c>
      <c r="AC39" s="4">
        <f t="shared" si="1"/>
        <v>240570</v>
      </c>
      <c r="AD39" s="4">
        <f t="shared" si="1"/>
        <v>7589179</v>
      </c>
      <c r="AE39" s="4">
        <f t="shared" si="1"/>
        <v>2456214</v>
      </c>
      <c r="AF39" s="4">
        <f t="shared" si="1"/>
        <v>15153458</v>
      </c>
      <c r="AG39" s="4">
        <f t="shared" si="1"/>
        <v>6985522</v>
      </c>
      <c r="AH39" s="4">
        <f t="shared" si="1"/>
        <v>0</v>
      </c>
      <c r="AI39" s="4">
        <f t="shared" si="1"/>
        <v>1879008.8553851126</v>
      </c>
      <c r="AJ39" s="4">
        <f t="shared" si="1"/>
        <v>0</v>
      </c>
      <c r="AK39" s="4">
        <f t="shared" si="1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K39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5" bestFit="1" customWidth="1"/>
    <col min="2" max="2" width="9.00390625" style="5" customWidth="1"/>
    <col min="3" max="3" width="36.125" style="5" bestFit="1" customWidth="1"/>
    <col min="4" max="4" width="9.1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00390625" style="5" customWidth="1"/>
    <col min="13" max="18" width="10.125" style="5" bestFit="1" customWidth="1"/>
    <col min="19" max="20" width="9.125" style="5" bestFit="1" customWidth="1"/>
    <col min="21" max="21" width="10.125" style="5" bestFit="1" customWidth="1"/>
    <col min="22" max="23" width="9.125" style="5" bestFit="1" customWidth="1"/>
    <col min="24" max="26" width="10.125" style="5" bestFit="1" customWidth="1"/>
    <col min="27" max="28" width="9.125" style="5" bestFit="1" customWidth="1"/>
    <col min="29" max="31" width="9.00390625" style="5" customWidth="1"/>
    <col min="32" max="32" width="9.75390625" style="5" customWidth="1"/>
    <col min="33" max="33" width="10.375" style="5" customWidth="1"/>
    <col min="34" max="34" width="9.125" style="5" bestFit="1" customWidth="1"/>
    <col min="35" max="36" width="9.00390625" style="5" customWidth="1"/>
    <col min="37" max="37" width="9.50390625" style="5" bestFit="1" customWidth="1"/>
    <col min="38" max="16384" width="9.00390625" style="5" customWidth="1"/>
  </cols>
  <sheetData>
    <row r="1" spans="1:37" ht="16.5">
      <c r="A1" s="17" t="s">
        <v>194</v>
      </c>
      <c r="B1" s="1" t="s">
        <v>4</v>
      </c>
      <c r="C1" s="22" t="s">
        <v>89</v>
      </c>
      <c r="D1" s="1" t="s">
        <v>21</v>
      </c>
      <c r="E1" s="1" t="s">
        <v>22</v>
      </c>
      <c r="F1" s="1" t="s">
        <v>31</v>
      </c>
      <c r="G1" s="1" t="s">
        <v>42</v>
      </c>
      <c r="H1" s="1" t="s">
        <v>50</v>
      </c>
      <c r="I1" s="1" t="s">
        <v>51</v>
      </c>
      <c r="J1" s="1" t="s">
        <v>52</v>
      </c>
      <c r="K1" s="1" t="s">
        <v>56</v>
      </c>
      <c r="L1" s="1" t="s">
        <v>57</v>
      </c>
      <c r="M1" s="1" t="s">
        <v>23</v>
      </c>
      <c r="N1" s="1" t="s">
        <v>28</v>
      </c>
      <c r="O1" s="1" t="s">
        <v>53</v>
      </c>
      <c r="P1" s="1" t="s">
        <v>26</v>
      </c>
      <c r="Q1" s="1" t="s">
        <v>27</v>
      </c>
      <c r="R1" s="1" t="s">
        <v>24</v>
      </c>
      <c r="S1" s="1" t="s">
        <v>25</v>
      </c>
      <c r="T1" s="1" t="s">
        <v>30</v>
      </c>
      <c r="U1" s="1" t="s">
        <v>55</v>
      </c>
      <c r="V1" s="2" t="s">
        <v>13</v>
      </c>
      <c r="W1" s="2" t="s">
        <v>15</v>
      </c>
      <c r="X1" s="4" t="s">
        <v>34</v>
      </c>
      <c r="Y1" s="5" t="s">
        <v>144</v>
      </c>
      <c r="Z1" s="1" t="s">
        <v>17</v>
      </c>
      <c r="AA1" s="1" t="s">
        <v>32</v>
      </c>
      <c r="AB1" s="1" t="s">
        <v>33</v>
      </c>
      <c r="AC1" s="1" t="s">
        <v>40</v>
      </c>
      <c r="AD1" s="1" t="s">
        <v>38</v>
      </c>
      <c r="AE1" s="1" t="s">
        <v>39</v>
      </c>
      <c r="AF1" s="1" t="s">
        <v>48</v>
      </c>
      <c r="AG1" s="1" t="s">
        <v>49</v>
      </c>
      <c r="AH1" s="2" t="s">
        <v>0</v>
      </c>
      <c r="AI1" s="3" t="s">
        <v>43</v>
      </c>
      <c r="AJ1" s="1" t="s">
        <v>47</v>
      </c>
      <c r="AK1" s="1" t="s">
        <v>86</v>
      </c>
    </row>
    <row r="2" spans="1:37" ht="15">
      <c r="A2" s="1" t="s">
        <v>3</v>
      </c>
      <c r="B2" s="1" t="s">
        <v>5</v>
      </c>
      <c r="C2" s="22" t="s">
        <v>6</v>
      </c>
      <c r="D2" s="45">
        <f>'C2'!B3</f>
        <v>1.04511493078644</v>
      </c>
      <c r="E2" s="45">
        <f>'C2'!B4</f>
        <v>1.0154523000722382</v>
      </c>
      <c r="F2" s="45">
        <f>'C2'!B5</f>
        <v>1.231095919899875</v>
      </c>
      <c r="G2" s="45">
        <f>'C2'!B6</f>
        <v>1.231095919899875</v>
      </c>
      <c r="H2" s="45">
        <f>'C2'!B7</f>
        <v>0.46193804747264433</v>
      </c>
      <c r="I2" s="45">
        <f>'C2'!B8</f>
        <v>1.231095919899875</v>
      </c>
      <c r="J2" s="45">
        <f>'C2'!B9</f>
        <v>1.231095919899875</v>
      </c>
      <c r="K2" s="45">
        <f>'C2'!B10</f>
        <v>1.231095919899875</v>
      </c>
      <c r="L2" s="45">
        <f>'C2'!B11</f>
        <v>1.231095919899875</v>
      </c>
      <c r="M2" s="45">
        <f>'C2'!B12</f>
        <v>0.7915231491876233</v>
      </c>
      <c r="N2" s="45">
        <f>'C2'!B13</f>
        <v>0.8091946806108554</v>
      </c>
      <c r="O2" s="45">
        <f>'C2'!B14</f>
        <v>0.8116070574579403</v>
      </c>
      <c r="P2" s="45">
        <f>'C2'!B15</f>
        <v>0.7788100729696589</v>
      </c>
      <c r="Q2" s="45">
        <f>'C2'!B16</f>
        <v>0.7902157128678501</v>
      </c>
      <c r="R2" s="45">
        <f>'C2'!B17</f>
        <v>0.7614715449697556</v>
      </c>
      <c r="S2" s="45">
        <f>'C2'!B18</f>
        <v>0.7601927917189462</v>
      </c>
      <c r="T2" s="45">
        <f>'C2'!B19</f>
        <v>0.7469509024699241</v>
      </c>
      <c r="U2" s="45">
        <f>'C2'!B20</f>
        <v>0.5192666129032258</v>
      </c>
      <c r="V2" s="45">
        <f>'C2'!B21</f>
        <v>0.88</v>
      </c>
      <c r="W2" s="45">
        <f>'C2'!B22</f>
        <v>1.0612350952492946</v>
      </c>
      <c r="X2" s="45">
        <f>'C2'!B23</f>
        <v>0.6882648371147433</v>
      </c>
      <c r="Y2" s="45">
        <f>'C2'!B24</f>
        <v>0.585076657422229</v>
      </c>
      <c r="Z2" s="45">
        <f>'C2'!B25</f>
        <v>0.5965231717254023</v>
      </c>
      <c r="AA2" s="45">
        <f>'C2'!B26</f>
        <v>1.075</v>
      </c>
      <c r="AB2" s="45">
        <f>'C2'!B27</f>
        <v>0.879</v>
      </c>
      <c r="AC2" s="45">
        <f>'C2'!B28</f>
        <v>0.9134680134680134</v>
      </c>
      <c r="AD2" s="45">
        <f>'C2'!B29</f>
        <v>0.285875513352974</v>
      </c>
      <c r="AE2" s="45">
        <f>'C2'!B30</f>
        <v>0.5350063145963666</v>
      </c>
      <c r="AF2" s="5">
        <f>'C2'!B31</f>
        <v>0</v>
      </c>
      <c r="AG2" s="5">
        <f>'C2'!B32</f>
        <v>0</v>
      </c>
      <c r="AH2" s="5">
        <f>'C2'!B33</f>
        <v>0.12</v>
      </c>
      <c r="AI2" s="5">
        <f>'C2'!B34</f>
        <v>0</v>
      </c>
      <c r="AJ2" s="5">
        <f>'C2'!B35</f>
        <v>0</v>
      </c>
      <c r="AK2" s="5">
        <f>'C2'!B36</f>
        <v>0</v>
      </c>
    </row>
    <row r="3" spans="1:37" ht="15">
      <c r="A3" s="13"/>
      <c r="B3" s="13"/>
      <c r="C3" s="32" t="s">
        <v>7</v>
      </c>
      <c r="D3" s="13" t="s">
        <v>96</v>
      </c>
      <c r="E3" s="13" t="s">
        <v>96</v>
      </c>
      <c r="F3" s="13" t="s">
        <v>96</v>
      </c>
      <c r="G3" s="13" t="s">
        <v>96</v>
      </c>
      <c r="H3" s="13" t="s">
        <v>96</v>
      </c>
      <c r="I3" s="13" t="s">
        <v>96</v>
      </c>
      <c r="J3" s="13" t="s">
        <v>96</v>
      </c>
      <c r="K3" s="13" t="s">
        <v>96</v>
      </c>
      <c r="L3" s="13" t="s">
        <v>96</v>
      </c>
      <c r="M3" s="13" t="s">
        <v>96</v>
      </c>
      <c r="N3" s="13" t="s">
        <v>96</v>
      </c>
      <c r="O3" s="13" t="s">
        <v>96</v>
      </c>
      <c r="P3" s="13" t="s">
        <v>96</v>
      </c>
      <c r="Q3" s="13" t="s">
        <v>96</v>
      </c>
      <c r="R3" s="13" t="s">
        <v>96</v>
      </c>
      <c r="S3" s="13" t="s">
        <v>96</v>
      </c>
      <c r="T3" s="13" t="s">
        <v>96</v>
      </c>
      <c r="U3" s="13" t="s">
        <v>96</v>
      </c>
      <c r="V3" s="13" t="s">
        <v>96</v>
      </c>
      <c r="W3" s="31" t="s">
        <v>96</v>
      </c>
      <c r="X3" s="13" t="s">
        <v>96</v>
      </c>
      <c r="Y3" s="13" t="s">
        <v>96</v>
      </c>
      <c r="Z3" s="13" t="s">
        <v>96</v>
      </c>
      <c r="AA3" s="13" t="s">
        <v>96</v>
      </c>
      <c r="AB3" s="13" t="s">
        <v>96</v>
      </c>
      <c r="AC3" s="13" t="s">
        <v>96</v>
      </c>
      <c r="AD3" s="13" t="s">
        <v>96</v>
      </c>
      <c r="AE3" s="13" t="s">
        <v>96</v>
      </c>
      <c r="AF3" s="14" t="s">
        <v>97</v>
      </c>
      <c r="AG3" s="14" t="s">
        <v>97</v>
      </c>
      <c r="AH3" s="13" t="s">
        <v>8</v>
      </c>
      <c r="AI3" s="14" t="s">
        <v>97</v>
      </c>
      <c r="AJ3" s="13" t="s">
        <v>97</v>
      </c>
      <c r="AK3" s="14" t="s">
        <v>97</v>
      </c>
    </row>
    <row r="4" spans="1:37" ht="15">
      <c r="A4" s="7">
        <v>1</v>
      </c>
      <c r="B4" s="7">
        <v>1</v>
      </c>
      <c r="C4" s="8" t="s">
        <v>228</v>
      </c>
      <c r="D4" s="4">
        <f>D$2*'D1'!D4</f>
        <v>0</v>
      </c>
      <c r="E4" s="4">
        <f>E$2*'D1'!E4</f>
        <v>0</v>
      </c>
      <c r="F4" s="4">
        <f>F$2*'D1'!F4</f>
        <v>1691.7721362360003</v>
      </c>
      <c r="G4" s="4">
        <f>G$2*'D1'!G4</f>
        <v>0</v>
      </c>
      <c r="H4" s="4">
        <f>H$2*'D1'!H4</f>
        <v>0</v>
      </c>
      <c r="I4" s="4">
        <f>I$2*'D1'!I4</f>
        <v>0</v>
      </c>
      <c r="J4" s="4">
        <f>J$2*'D1'!J4</f>
        <v>0</v>
      </c>
      <c r="K4" s="4">
        <f>K$2*'D1'!K4</f>
        <v>0</v>
      </c>
      <c r="L4" s="4">
        <f>L$2*'D1'!L4</f>
        <v>0</v>
      </c>
      <c r="M4" s="4">
        <f>M$2*'D1'!M4</f>
        <v>0</v>
      </c>
      <c r="N4" s="4">
        <f>N$2*'D1'!N4</f>
        <v>3980112.32239449</v>
      </c>
      <c r="O4" s="4">
        <f>O$2*'D1'!O4</f>
        <v>1022382.1696258341</v>
      </c>
      <c r="P4" s="4">
        <f>P$2*'D1'!P4</f>
        <v>641294.1717574031</v>
      </c>
      <c r="Q4" s="4">
        <f>Q$2*'D1'!Q4</f>
        <v>260531.8218996217</v>
      </c>
      <c r="R4" s="4">
        <f>R$2*'D1'!R4</f>
        <v>48784.35682588275</v>
      </c>
      <c r="S4" s="4">
        <f>S$2*'D1'!S4</f>
        <v>0</v>
      </c>
      <c r="T4" s="4">
        <f>T$2*'D1'!T4</f>
        <v>0</v>
      </c>
      <c r="U4" s="4">
        <f>U$2*'D1'!U4</f>
        <v>0</v>
      </c>
      <c r="V4" s="4">
        <f>V$2*'D1'!V4</f>
        <v>0</v>
      </c>
      <c r="W4" s="4">
        <f>W$2*'D1'!W4</f>
        <v>0</v>
      </c>
      <c r="X4" s="4">
        <f>X$2*'D1'!X4</f>
        <v>19202.84902145404</v>
      </c>
      <c r="Y4" s="4">
        <f>Y$2*'D1'!Y4</f>
        <v>0</v>
      </c>
      <c r="Z4" s="4">
        <f>Z$2*'D1'!Z4</f>
        <v>96.63496425</v>
      </c>
      <c r="AA4" s="4">
        <f>AA$2*'D1'!AA4</f>
        <v>0</v>
      </c>
      <c r="AB4" s="4">
        <f>AB$2*'D1'!AB4</f>
        <v>0</v>
      </c>
      <c r="AC4" s="4">
        <f>AC$2*'D1'!AC4</f>
        <v>0</v>
      </c>
      <c r="AD4" s="4">
        <f>AD$2*'D1'!AD4</f>
        <v>0</v>
      </c>
      <c r="AE4" s="4">
        <f>AE$2*'D1'!AE4</f>
        <v>0</v>
      </c>
      <c r="AF4" s="4">
        <f>AF$2*'D1'!AF4</f>
        <v>0</v>
      </c>
      <c r="AG4" s="4">
        <f>AG$2*'D1'!AG4</f>
        <v>0</v>
      </c>
      <c r="AH4" s="4">
        <f>AH$2*A!AH3</f>
        <v>0</v>
      </c>
      <c r="AI4" s="4">
        <f>AI$2*'D1'!AI4</f>
        <v>0</v>
      </c>
      <c r="AJ4" s="4">
        <f>AJ$2*'D1'!AJ4</f>
        <v>0</v>
      </c>
      <c r="AK4" s="4">
        <f>AK$2*'D1'!AK4</f>
        <v>0</v>
      </c>
    </row>
    <row r="5" spans="1:37" ht="15">
      <c r="A5" s="5">
        <v>2</v>
      </c>
      <c r="B5" s="5">
        <v>2</v>
      </c>
      <c r="C5" s="1" t="s">
        <v>229</v>
      </c>
      <c r="D5" s="4">
        <f>D$2*'D1'!D5</f>
        <v>0</v>
      </c>
      <c r="E5" s="4">
        <f>E$2*'D1'!E5</f>
        <v>5657.274856373012</v>
      </c>
      <c r="F5" s="4">
        <f>F$2*'D1'!F5</f>
        <v>57480.414983604</v>
      </c>
      <c r="G5" s="4">
        <f>G$2*'D1'!G5</f>
        <v>0</v>
      </c>
      <c r="H5" s="4">
        <f>H$2*'D1'!H5</f>
        <v>0</v>
      </c>
      <c r="I5" s="4">
        <f>I$2*'D1'!I5</f>
        <v>30344.284899599534</v>
      </c>
      <c r="J5" s="4">
        <f>J$2*'D1'!J5</f>
        <v>0</v>
      </c>
      <c r="K5" s="4">
        <f>K$2*'D1'!K5</f>
        <v>4819.229630753488</v>
      </c>
      <c r="L5" s="4">
        <f>L$2*'D1'!L5</f>
        <v>0</v>
      </c>
      <c r="M5" s="4">
        <f>M$2*'D1'!M5</f>
        <v>0</v>
      </c>
      <c r="N5" s="4">
        <f>N$2*'D1'!N5</f>
        <v>32664.8680813189</v>
      </c>
      <c r="O5" s="4">
        <f>O$2*'D1'!O5</f>
        <v>40210.91047215627</v>
      </c>
      <c r="P5" s="4">
        <f>P$2*'D1'!P5</f>
        <v>21536.734845400217</v>
      </c>
      <c r="Q5" s="4">
        <f>Q$2*'D1'!Q5</f>
        <v>86970.1107823673</v>
      </c>
      <c r="R5" s="4">
        <f>R$2*'D1'!R5</f>
        <v>9154.270130000272</v>
      </c>
      <c r="S5" s="4">
        <f>S$2*'D1'!S5</f>
        <v>0</v>
      </c>
      <c r="T5" s="4">
        <f>T$2*'D1'!T5</f>
        <v>0</v>
      </c>
      <c r="U5" s="4">
        <f>U$2*'D1'!U5</f>
        <v>0</v>
      </c>
      <c r="V5" s="4">
        <f>V$2*'D1'!V5</f>
        <v>5.847427043920001</v>
      </c>
      <c r="W5" s="4">
        <f>W$2*'D1'!W5</f>
        <v>5572.508214577501</v>
      </c>
      <c r="X5" s="4">
        <f>X$2*'D1'!X5</f>
        <v>9018.95061672988</v>
      </c>
      <c r="Y5" s="4">
        <f>Y$2*'D1'!Y5</f>
        <v>558.4106446469528</v>
      </c>
      <c r="Z5" s="4">
        <f>Z$2*'D1'!Z5</f>
        <v>271.16356634999994</v>
      </c>
      <c r="AA5" s="4">
        <f>AA$2*'D1'!AA5</f>
        <v>0</v>
      </c>
      <c r="AB5" s="4">
        <f>AB$2*'D1'!AB5</f>
        <v>0</v>
      </c>
      <c r="AC5" s="4">
        <f>AC$2*'D1'!AC5</f>
        <v>0</v>
      </c>
      <c r="AD5" s="4">
        <f>AD$2*'D1'!AD5</f>
        <v>0</v>
      </c>
      <c r="AE5" s="4">
        <f>AE$2*'D1'!AE5</f>
        <v>0</v>
      </c>
      <c r="AF5" s="4">
        <f>AF$2*'D1'!AF5</f>
        <v>0</v>
      </c>
      <c r="AG5" s="4">
        <f>AG$2*'D1'!AG5</f>
        <v>0</v>
      </c>
      <c r="AH5" s="4">
        <f>AH$2*A!AH4</f>
        <v>5850.486486486486</v>
      </c>
      <c r="AI5" s="4">
        <f>AI$2*'D1'!AI5</f>
        <v>0</v>
      </c>
      <c r="AJ5" s="4">
        <f>AJ$2*'D1'!AJ5</f>
        <v>0</v>
      </c>
      <c r="AK5" s="4">
        <f>AK$2*'D1'!AK5</f>
        <v>0</v>
      </c>
    </row>
    <row r="6" spans="1:37" ht="15">
      <c r="A6" s="5">
        <v>3</v>
      </c>
      <c r="B6" s="5">
        <v>3</v>
      </c>
      <c r="C6" s="1" t="s">
        <v>223</v>
      </c>
      <c r="D6" s="4">
        <f>D$2*'D1'!D6</f>
        <v>0</v>
      </c>
      <c r="E6" s="4">
        <f>E$2*'D1'!E6</f>
        <v>98185.46350293189</v>
      </c>
      <c r="F6" s="4">
        <f>F$2*'D1'!F6</f>
        <v>46330.299831384</v>
      </c>
      <c r="G6" s="4">
        <f>G$2*'D1'!G6</f>
        <v>0</v>
      </c>
      <c r="H6" s="4">
        <f>H$2*'D1'!H6</f>
        <v>0</v>
      </c>
      <c r="I6" s="4">
        <f>I$2*'D1'!I6</f>
        <v>0</v>
      </c>
      <c r="J6" s="4">
        <f>J$2*'D1'!J6</f>
        <v>0</v>
      </c>
      <c r="K6" s="4">
        <f>K$2*'D1'!K6</f>
        <v>0</v>
      </c>
      <c r="L6" s="4">
        <f>L$2*'D1'!L6</f>
        <v>0</v>
      </c>
      <c r="M6" s="4">
        <f>M$2*'D1'!M6</f>
        <v>0</v>
      </c>
      <c r="N6" s="4">
        <f>N$2*'D1'!N6</f>
        <v>1633046.1223218928</v>
      </c>
      <c r="O6" s="4">
        <f>O$2*'D1'!O6</f>
        <v>1355796.7017773092</v>
      </c>
      <c r="P6" s="4">
        <f>P$2*'D1'!P6</f>
        <v>216563.56247284656</v>
      </c>
      <c r="Q6" s="4">
        <f>Q$2*'D1'!Q6</f>
        <v>43370.9887737744</v>
      </c>
      <c r="R6" s="4">
        <f>R$2*'D1'!R6</f>
        <v>3558.2349101045606</v>
      </c>
      <c r="S6" s="4">
        <f>S$2*'D1'!S6</f>
        <v>0</v>
      </c>
      <c r="T6" s="4">
        <f>T$2*'D1'!T6</f>
        <v>0</v>
      </c>
      <c r="U6" s="4">
        <f>U$2*'D1'!U6</f>
        <v>55.01291174235799</v>
      </c>
      <c r="V6" s="4">
        <f>V$2*'D1'!V6</f>
        <v>197.08488801495997</v>
      </c>
      <c r="W6" s="4">
        <f>W$2*'D1'!W6</f>
        <v>56274.653759052875</v>
      </c>
      <c r="X6" s="4">
        <f>X$2*'D1'!X6</f>
        <v>414195.30707331985</v>
      </c>
      <c r="Y6" s="4">
        <f>Y$2*'D1'!Y6</f>
        <v>0</v>
      </c>
      <c r="Z6" s="4">
        <f>Z$2*'D1'!Z6</f>
        <v>295520.84833904996</v>
      </c>
      <c r="AA6" s="4">
        <f>AA$2*'D1'!AA6</f>
        <v>0</v>
      </c>
      <c r="AB6" s="4">
        <f>AB$2*'D1'!AB6</f>
        <v>0</v>
      </c>
      <c r="AC6" s="4">
        <f>AC$2*'D1'!AC6</f>
        <v>0</v>
      </c>
      <c r="AD6" s="4">
        <f>AD$2*'D1'!AD6</f>
        <v>0</v>
      </c>
      <c r="AE6" s="4">
        <f>AE$2*'D1'!AE6</f>
        <v>0</v>
      </c>
      <c r="AF6" s="4">
        <f>AF$2*'D1'!AF6</f>
        <v>0</v>
      </c>
      <c r="AG6" s="4">
        <f>AG$2*'D1'!AG6</f>
        <v>0</v>
      </c>
      <c r="AH6" s="4">
        <f>AH$2*A!AH5</f>
        <v>0</v>
      </c>
      <c r="AI6" s="4">
        <f>AI$2*'D1'!AI6</f>
        <v>0</v>
      </c>
      <c r="AJ6" s="4">
        <f>AJ$2*'D1'!AJ6</f>
        <v>0</v>
      </c>
      <c r="AK6" s="4">
        <f>AK$2*'D1'!AK6</f>
        <v>0</v>
      </c>
    </row>
    <row r="7" spans="1:37" ht="15">
      <c r="A7" s="5">
        <v>4</v>
      </c>
      <c r="B7" s="5">
        <v>4</v>
      </c>
      <c r="C7" s="1" t="s">
        <v>230</v>
      </c>
      <c r="D7" s="4">
        <f>D$2*'D1'!D7</f>
        <v>0</v>
      </c>
      <c r="E7" s="4">
        <f>E$2*'D1'!E7</f>
        <v>3650.6456589140626</v>
      </c>
      <c r="F7" s="4">
        <f>F$2*'D1'!F7</f>
        <v>0</v>
      </c>
      <c r="G7" s="4">
        <f>G$2*'D1'!G7</f>
        <v>0</v>
      </c>
      <c r="H7" s="4">
        <f>H$2*'D1'!H7</f>
        <v>0</v>
      </c>
      <c r="I7" s="4">
        <f>I$2*'D1'!I7</f>
        <v>0</v>
      </c>
      <c r="J7" s="4">
        <f>J$2*'D1'!J7</f>
        <v>0</v>
      </c>
      <c r="K7" s="4">
        <f>K$2*'D1'!K7</f>
        <v>0</v>
      </c>
      <c r="L7" s="4">
        <f>L$2*'D1'!L7</f>
        <v>0</v>
      </c>
      <c r="M7" s="4">
        <f>M$2*'D1'!M7</f>
        <v>0</v>
      </c>
      <c r="N7" s="4">
        <f>N$2*'D1'!N7</f>
        <v>579659.8720197561</v>
      </c>
      <c r="O7" s="4">
        <f>O$2*'D1'!O7</f>
        <v>705039.6748851883</v>
      </c>
      <c r="P7" s="4">
        <f>P$2*'D1'!P7</f>
        <v>134335.88056756486</v>
      </c>
      <c r="Q7" s="4">
        <f>Q$2*'D1'!Q7</f>
        <v>6657.676010330256</v>
      </c>
      <c r="R7" s="4">
        <f>R$2*'D1'!R7</f>
        <v>2210.6777133253286</v>
      </c>
      <c r="S7" s="4">
        <f>S$2*'D1'!S7</f>
        <v>0</v>
      </c>
      <c r="T7" s="4">
        <f>T$2*'D1'!T7</f>
        <v>0</v>
      </c>
      <c r="U7" s="4">
        <f>U$2*'D1'!U7</f>
        <v>119.19058228241555</v>
      </c>
      <c r="V7" s="4">
        <f>V$2*'D1'!V7</f>
        <v>3119.80563576176</v>
      </c>
      <c r="W7" s="4">
        <f>W$2*'D1'!W7</f>
        <v>41468.99851927167</v>
      </c>
      <c r="X7" s="4">
        <f>X$2*'D1'!X7</f>
        <v>37954.75051207158</v>
      </c>
      <c r="Y7" s="4">
        <f>Y$2*'D1'!Y7</f>
        <v>0</v>
      </c>
      <c r="Z7" s="4">
        <f>Z$2*'D1'!Z7</f>
        <v>51066.014774849995</v>
      </c>
      <c r="AA7" s="4">
        <f>AA$2*'D1'!AA7</f>
        <v>0</v>
      </c>
      <c r="AB7" s="4">
        <f>AB$2*'D1'!AB7</f>
        <v>0</v>
      </c>
      <c r="AC7" s="4">
        <f>AC$2*'D1'!AC7</f>
        <v>0</v>
      </c>
      <c r="AD7" s="4">
        <f>AD$2*'D1'!AD7</f>
        <v>0</v>
      </c>
      <c r="AE7" s="4">
        <f>AE$2*'D1'!AE7</f>
        <v>0</v>
      </c>
      <c r="AF7" s="4">
        <f>AF$2*'D1'!AF7</f>
        <v>0</v>
      </c>
      <c r="AG7" s="4">
        <f>AG$2*'D1'!AG7</f>
        <v>0</v>
      </c>
      <c r="AH7" s="4">
        <f>AH$2*A!AH6</f>
        <v>0</v>
      </c>
      <c r="AI7" s="4">
        <f>AI$2*'D1'!AI7</f>
        <v>0</v>
      </c>
      <c r="AJ7" s="4">
        <f>AJ$2*'D1'!AJ7</f>
        <v>0</v>
      </c>
      <c r="AK7" s="4">
        <f>AK$2*'D1'!AK7</f>
        <v>0</v>
      </c>
    </row>
    <row r="8" spans="1:37" ht="15">
      <c r="A8" s="5">
        <v>5</v>
      </c>
      <c r="B8" s="5">
        <v>5</v>
      </c>
      <c r="C8" s="1" t="s">
        <v>231</v>
      </c>
      <c r="D8" s="4">
        <f>D$2*'D1'!D8</f>
        <v>0</v>
      </c>
      <c r="E8" s="4">
        <f>E$2*'D1'!E8</f>
        <v>870086.0339492469</v>
      </c>
      <c r="F8" s="4">
        <f>F$2*'D1'!F8</f>
        <v>46561.35819222</v>
      </c>
      <c r="G8" s="4">
        <f>G$2*'D1'!G8</f>
        <v>0</v>
      </c>
      <c r="H8" s="4">
        <f>H$2*'D1'!H8</f>
        <v>0</v>
      </c>
      <c r="I8" s="4">
        <f>I$2*'D1'!I8</f>
        <v>0</v>
      </c>
      <c r="J8" s="4">
        <f>J$2*'D1'!J8</f>
        <v>0</v>
      </c>
      <c r="K8" s="4">
        <f>K$2*'D1'!K8</f>
        <v>0</v>
      </c>
      <c r="L8" s="4">
        <f>L$2*'D1'!L8</f>
        <v>0</v>
      </c>
      <c r="M8" s="4">
        <f>M$2*'D1'!M8</f>
        <v>0</v>
      </c>
      <c r="N8" s="4">
        <f>N$2*'D1'!N8</f>
        <v>301257.5377242693</v>
      </c>
      <c r="O8" s="4">
        <f>O$2*'D1'!O8</f>
        <v>2841195.066650371</v>
      </c>
      <c r="P8" s="4">
        <f>P$2*'D1'!P8</f>
        <v>209321.41077741678</v>
      </c>
      <c r="Q8" s="4">
        <f>Q$2*'D1'!Q8</f>
        <v>67382.19512526627</v>
      </c>
      <c r="R8" s="4">
        <f>R$2*'D1'!R8</f>
        <v>5539.675919842444</v>
      </c>
      <c r="S8" s="4">
        <f>S$2*'D1'!S8</f>
        <v>0</v>
      </c>
      <c r="T8" s="4">
        <f>T$2*'D1'!T8</f>
        <v>0</v>
      </c>
      <c r="U8" s="4">
        <f>U$2*'D1'!U8</f>
        <v>217.21646216297395</v>
      </c>
      <c r="V8" s="4">
        <f>V$2*'D1'!V8</f>
        <v>141.96840800150798</v>
      </c>
      <c r="W8" s="4">
        <f>W$2*'D1'!W8</f>
        <v>256412.8554201494</v>
      </c>
      <c r="X8" s="4">
        <f>X$2*'D1'!X8</f>
        <v>216980.92025415975</v>
      </c>
      <c r="Y8" s="4">
        <f>Y$2*'D1'!Y8</f>
        <v>1382.7311200781687</v>
      </c>
      <c r="Z8" s="4">
        <f>Z$2*'D1'!Z8</f>
        <v>76120.82550584999</v>
      </c>
      <c r="AA8" s="4">
        <f>AA$2*'D1'!AA8</f>
        <v>4550118.768649999</v>
      </c>
      <c r="AB8" s="4">
        <f>AB$2*'D1'!AB8</f>
        <v>167415.73435769998</v>
      </c>
      <c r="AC8" s="4">
        <f>AC$2*'D1'!AC8</f>
        <v>17757.81818181818</v>
      </c>
      <c r="AD8" s="4">
        <f>AD$2*'D1'!AD8</f>
        <v>0</v>
      </c>
      <c r="AE8" s="4">
        <f>AE$2*'D1'!AE8</f>
        <v>0</v>
      </c>
      <c r="AF8" s="4">
        <f>AF$2*'D1'!AF8</f>
        <v>0</v>
      </c>
      <c r="AG8" s="4">
        <f>AG$2*'D1'!AG8</f>
        <v>0</v>
      </c>
      <c r="AH8" s="4">
        <f>AH$2*A!AH7</f>
        <v>29836.274131274127</v>
      </c>
      <c r="AI8" s="4">
        <f>AI$2*'D1'!AI8</f>
        <v>0</v>
      </c>
      <c r="AJ8" s="4">
        <f>AJ$2*'D1'!AJ8</f>
        <v>0</v>
      </c>
      <c r="AK8" s="4">
        <f>AK$2*'D1'!AK8</f>
        <v>0</v>
      </c>
    </row>
    <row r="9" spans="1:37" ht="15">
      <c r="A9" s="5">
        <v>6</v>
      </c>
      <c r="B9" s="5">
        <v>6</v>
      </c>
      <c r="C9" s="1" t="s">
        <v>232</v>
      </c>
      <c r="D9" s="4">
        <f>D$2*'D1'!D9</f>
        <v>0</v>
      </c>
      <c r="E9" s="4">
        <f>E$2*'D1'!E9</f>
        <v>975452.7781491942</v>
      </c>
      <c r="F9" s="4">
        <f>F$2*'D1'!F9</f>
        <v>1181638.654282836</v>
      </c>
      <c r="G9" s="4">
        <f>G$2*'D1'!G9</f>
        <v>0</v>
      </c>
      <c r="H9" s="4">
        <f>H$2*'D1'!H9</f>
        <v>71443.63448265048</v>
      </c>
      <c r="I9" s="4">
        <f>I$2*'D1'!I9</f>
        <v>4535.587557744376</v>
      </c>
      <c r="J9" s="4">
        <f>J$2*'D1'!J9</f>
        <v>0</v>
      </c>
      <c r="K9" s="4">
        <f>K$2*'D1'!K9</f>
        <v>720.3345876655346</v>
      </c>
      <c r="L9" s="4">
        <f>L$2*'D1'!L9</f>
        <v>0</v>
      </c>
      <c r="M9" s="4">
        <f>M$2*'D1'!M9</f>
        <v>701.396049196115</v>
      </c>
      <c r="N9" s="4">
        <f>N$2*'D1'!N9</f>
        <v>676751.2131060783</v>
      </c>
      <c r="O9" s="4">
        <f>O$2*'D1'!O9</f>
        <v>3530481.2792972745</v>
      </c>
      <c r="P9" s="4">
        <f>P$2*'D1'!P9</f>
        <v>591228.2556882257</v>
      </c>
      <c r="Q9" s="4">
        <f>Q$2*'D1'!Q9</f>
        <v>19186.66524087684</v>
      </c>
      <c r="R9" s="4">
        <f>R$2*'D1'!R9</f>
        <v>6006.381584328484</v>
      </c>
      <c r="S9" s="4">
        <f>S$2*'D1'!S9</f>
        <v>0</v>
      </c>
      <c r="T9" s="4">
        <f>T$2*'D1'!T9</f>
        <v>0</v>
      </c>
      <c r="U9" s="4">
        <f>U$2*'D1'!U9</f>
        <v>2623977.672744998</v>
      </c>
      <c r="V9" s="4">
        <f>V$2*'D1'!V9</f>
        <v>1332767.165745356</v>
      </c>
      <c r="W9" s="4">
        <f>W$2*'D1'!W9</f>
        <v>868226.5711945235</v>
      </c>
      <c r="X9" s="4">
        <f>X$2*'D1'!X9</f>
        <v>1789773.1709291423</v>
      </c>
      <c r="Y9" s="4">
        <f>Y$2*'D1'!Y9</f>
        <v>421121.39901303774</v>
      </c>
      <c r="Z9" s="4">
        <f>Z$2*'D1'!Z9</f>
        <v>229311.841833</v>
      </c>
      <c r="AA9" s="4">
        <f>AA$2*'D1'!AA9</f>
        <v>0</v>
      </c>
      <c r="AB9" s="4">
        <f>AB$2*'D1'!AB9</f>
        <v>0</v>
      </c>
      <c r="AC9" s="4">
        <f>AC$2*'D1'!AC9</f>
        <v>0</v>
      </c>
      <c r="AD9" s="4">
        <f>AD$2*'D1'!AD9</f>
        <v>0</v>
      </c>
      <c r="AE9" s="4">
        <f>AE$2*'D1'!AE9</f>
        <v>0</v>
      </c>
      <c r="AF9" s="4">
        <f>AF$2*'D1'!AF9</f>
        <v>0</v>
      </c>
      <c r="AG9" s="4">
        <f>AG$2*'D1'!AG9</f>
        <v>0</v>
      </c>
      <c r="AH9" s="4">
        <f>AH$2*A!AH8</f>
        <v>410550.8687258687</v>
      </c>
      <c r="AI9" s="4">
        <f>AI$2*'D1'!AI9</f>
        <v>0</v>
      </c>
      <c r="AJ9" s="4">
        <f>AJ$2*'D1'!AJ9</f>
        <v>0</v>
      </c>
      <c r="AK9" s="4">
        <f>AK$2*'D1'!AK9</f>
        <v>0</v>
      </c>
    </row>
    <row r="10" spans="1:37" ht="15">
      <c r="A10" s="5">
        <v>7</v>
      </c>
      <c r="B10" s="5">
        <v>7</v>
      </c>
      <c r="C10" s="1" t="s">
        <v>233</v>
      </c>
      <c r="D10" s="4">
        <f>D$2*'D1'!D10</f>
        <v>0</v>
      </c>
      <c r="E10" s="4">
        <f>E$2*'D1'!E10</f>
        <v>54834.530217120984</v>
      </c>
      <c r="F10" s="4">
        <f>F$2*'D1'!F10</f>
        <v>201860.905668444</v>
      </c>
      <c r="G10" s="4">
        <f>G$2*'D1'!G10</f>
        <v>0</v>
      </c>
      <c r="H10" s="4">
        <f>H$2*'D1'!H10</f>
        <v>1027932.5959946503</v>
      </c>
      <c r="I10" s="4">
        <f>I$2*'D1'!I10</f>
        <v>2623937.7470125933</v>
      </c>
      <c r="J10" s="4">
        <f>J$2*'D1'!J10</f>
        <v>0</v>
      </c>
      <c r="K10" s="4">
        <f>K$2*'D1'!K10</f>
        <v>416729.4955704335</v>
      </c>
      <c r="L10" s="4">
        <f>L$2*'D1'!L10</f>
        <v>0</v>
      </c>
      <c r="M10" s="4">
        <f>M$2*'D1'!M10</f>
        <v>0</v>
      </c>
      <c r="N10" s="4">
        <f>N$2*'D1'!N10</f>
        <v>155505.63404460993</v>
      </c>
      <c r="O10" s="4">
        <f>O$2*'D1'!O10</f>
        <v>1650942.1883512647</v>
      </c>
      <c r="P10" s="4">
        <f>P$2*'D1'!P10</f>
        <v>104147.96790097431</v>
      </c>
      <c r="Q10" s="4">
        <f>Q$2*'D1'!Q10</f>
        <v>90041.82057357575</v>
      </c>
      <c r="R10" s="4">
        <f>R$2*'D1'!R10</f>
        <v>93813.28750647343</v>
      </c>
      <c r="S10" s="4">
        <f>S$2*'D1'!S10</f>
        <v>0</v>
      </c>
      <c r="T10" s="4">
        <f>T$2*'D1'!T10</f>
        <v>200119.05867864648</v>
      </c>
      <c r="U10" s="4">
        <f>U$2*'D1'!U10</f>
        <v>4137987.8490673876</v>
      </c>
      <c r="V10" s="4">
        <f>V$2*'D1'!V10</f>
        <v>14095.304824832</v>
      </c>
      <c r="W10" s="4">
        <f>W$2*'D1'!W10</f>
        <v>134904.12640908145</v>
      </c>
      <c r="X10" s="4">
        <f>X$2*'D1'!X10</f>
        <v>250877.14298870284</v>
      </c>
      <c r="Y10" s="4">
        <f>Y$2*'D1'!Y10</f>
        <v>2605.9163416857796</v>
      </c>
      <c r="Z10" s="4">
        <f>Z$2*'D1'!Z10</f>
        <v>335.58687585</v>
      </c>
      <c r="AA10" s="4">
        <f>AA$2*'D1'!AA10</f>
        <v>0</v>
      </c>
      <c r="AB10" s="4">
        <f>AB$2*'D1'!AB10</f>
        <v>0</v>
      </c>
      <c r="AC10" s="4">
        <f>AC$2*'D1'!AC10</f>
        <v>0</v>
      </c>
      <c r="AD10" s="4">
        <f>AD$2*'D1'!AD10</f>
        <v>0</v>
      </c>
      <c r="AE10" s="4">
        <f>AE$2*'D1'!AE10</f>
        <v>0</v>
      </c>
      <c r="AF10" s="4">
        <f>AF$2*'D1'!AF10</f>
        <v>0</v>
      </c>
      <c r="AG10" s="4">
        <f>AG$2*'D1'!AG10</f>
        <v>0</v>
      </c>
      <c r="AH10" s="4">
        <f>AH$2*A!AH9</f>
        <v>0</v>
      </c>
      <c r="AI10" s="4">
        <f>AI$2*'D1'!AI10</f>
        <v>0</v>
      </c>
      <c r="AJ10" s="4">
        <f>AJ$2*'D1'!AJ10</f>
        <v>0</v>
      </c>
      <c r="AK10" s="4">
        <f>AK$2*'D1'!AK10</f>
        <v>0</v>
      </c>
    </row>
    <row r="11" spans="1:37" ht="15">
      <c r="A11" s="5">
        <v>8</v>
      </c>
      <c r="B11" s="5">
        <v>8</v>
      </c>
      <c r="C11" s="1" t="s">
        <v>234</v>
      </c>
      <c r="D11" s="4">
        <f>D$2*'D1'!D11</f>
        <v>0</v>
      </c>
      <c r="E11" s="4">
        <f>E$2*'D1'!E11</f>
        <v>4622969.773083039</v>
      </c>
      <c r="F11" s="4">
        <f>F$2*'D1'!F11</f>
        <v>874613.4390342</v>
      </c>
      <c r="G11" s="4">
        <f>G$2*'D1'!G11</f>
        <v>0</v>
      </c>
      <c r="H11" s="4">
        <f>H$2*'D1'!H11</f>
        <v>99412.16249422303</v>
      </c>
      <c r="I11" s="4">
        <f>I$2*'D1'!I11</f>
        <v>0</v>
      </c>
      <c r="J11" s="4">
        <f>J$2*'D1'!J11</f>
        <v>0</v>
      </c>
      <c r="K11" s="4">
        <f>K$2*'D1'!K11</f>
        <v>0</v>
      </c>
      <c r="L11" s="4">
        <f>L$2*'D1'!L11</f>
        <v>0</v>
      </c>
      <c r="M11" s="4">
        <f>M$2*'D1'!M11</f>
        <v>0</v>
      </c>
      <c r="N11" s="4">
        <f>N$2*'D1'!N11</f>
        <v>683408.149197532</v>
      </c>
      <c r="O11" s="4">
        <f>O$2*'D1'!O11</f>
        <v>1735173.3067495043</v>
      </c>
      <c r="P11" s="4">
        <f>P$2*'D1'!P11</f>
        <v>329931.1714167945</v>
      </c>
      <c r="Q11" s="4">
        <f>Q$2*'D1'!Q11</f>
        <v>183242.33587577447</v>
      </c>
      <c r="R11" s="4">
        <f>R$2*'D1'!R11</f>
        <v>7564.811218385669</v>
      </c>
      <c r="S11" s="4">
        <f>S$2*'D1'!S11</f>
        <v>0</v>
      </c>
      <c r="T11" s="4">
        <f>T$2*'D1'!T11</f>
        <v>0</v>
      </c>
      <c r="U11" s="4">
        <f>U$2*'D1'!U11</f>
        <v>4222.269229577568</v>
      </c>
      <c r="V11" s="4">
        <f>V$2*'D1'!V11</f>
        <v>21373.99244127611</v>
      </c>
      <c r="W11" s="4">
        <f>W$2*'D1'!W11</f>
        <v>965205.1393392322</v>
      </c>
      <c r="X11" s="4">
        <f>X$2*'D1'!X11</f>
        <v>399201.3016730063</v>
      </c>
      <c r="Y11" s="4">
        <f>Y$2*'D1'!Y11</f>
        <v>12577.53499609565</v>
      </c>
      <c r="Z11" s="4">
        <f>Z$2*'D1'!Z11</f>
        <v>109686.54108824997</v>
      </c>
      <c r="AA11" s="4">
        <f>AA$2*'D1'!AA11</f>
        <v>0</v>
      </c>
      <c r="AB11" s="4">
        <f>AB$2*'D1'!AB11</f>
        <v>0</v>
      </c>
      <c r="AC11" s="4">
        <f>AC$2*'D1'!AC11</f>
        <v>82129.90909090909</v>
      </c>
      <c r="AD11" s="4">
        <f>AD$2*'D1'!AD11</f>
        <v>0</v>
      </c>
      <c r="AE11" s="4">
        <f>AE$2*'D1'!AE11</f>
        <v>0</v>
      </c>
      <c r="AF11" s="4">
        <f>AF$2*'D1'!AF11</f>
        <v>0</v>
      </c>
      <c r="AG11" s="4">
        <f>AG$2*'D1'!AG11</f>
        <v>0</v>
      </c>
      <c r="AH11" s="4">
        <f>AH$2*A!AH10</f>
        <v>11457535.92</v>
      </c>
      <c r="AI11" s="4">
        <f>AI$2*'D1'!AI11</f>
        <v>0</v>
      </c>
      <c r="AJ11" s="4">
        <f>AJ$2*'D1'!AJ11</f>
        <v>0</v>
      </c>
      <c r="AK11" s="4">
        <f>AK$2*'D1'!AK11</f>
        <v>0</v>
      </c>
    </row>
    <row r="12" spans="1:37" ht="15">
      <c r="A12" s="5">
        <v>9</v>
      </c>
      <c r="B12" s="5">
        <v>9</v>
      </c>
      <c r="C12" s="1" t="s">
        <v>235</v>
      </c>
      <c r="D12" s="4">
        <f>D$2*'D1'!D12</f>
        <v>2517872.6627741144</v>
      </c>
      <c r="E12" s="4">
        <f>E$2*'D1'!E12</f>
        <v>1602485.0440332363</v>
      </c>
      <c r="F12" s="4">
        <f>F$2*'D1'!F12</f>
        <v>6601504.729195757</v>
      </c>
      <c r="G12" s="4">
        <f>G$2*'D1'!G12</f>
        <v>28146803.544571333</v>
      </c>
      <c r="H12" s="4">
        <f>H$2*'D1'!H12</f>
        <v>2136918.05668282</v>
      </c>
      <c r="I12" s="4">
        <f>I$2*'D1'!I12</f>
        <v>5914366.037355677</v>
      </c>
      <c r="J12" s="4">
        <f>J$2*'D1'!J12</f>
        <v>-12417876.801902255</v>
      </c>
      <c r="K12" s="4">
        <f>K$2*'D1'!K12</f>
        <v>939309.9276734884</v>
      </c>
      <c r="L12" s="4">
        <f>L$2*'D1'!L12</f>
        <v>-1972186.8560350742</v>
      </c>
      <c r="M12" s="4">
        <f>M$2*'D1'!M12</f>
        <v>0</v>
      </c>
      <c r="N12" s="4">
        <f>N$2*'D1'!N12</f>
        <v>697310.8431375922</v>
      </c>
      <c r="O12" s="4">
        <f>O$2*'D1'!O12</f>
        <v>733745.0588996892</v>
      </c>
      <c r="P12" s="4">
        <f>P$2*'D1'!P12</f>
        <v>181159.11501947782</v>
      </c>
      <c r="Q12" s="4">
        <f>Q$2*'D1'!Q12</f>
        <v>5742.208881540904</v>
      </c>
      <c r="R12" s="4">
        <f>R$2*'D1'!R12</f>
        <v>1353.2564518407983</v>
      </c>
      <c r="S12" s="4">
        <f>S$2*'D1'!S12</f>
        <v>0</v>
      </c>
      <c r="T12" s="4">
        <f>T$2*'D1'!T12</f>
        <v>0</v>
      </c>
      <c r="U12" s="4">
        <f>U$2*'D1'!U12</f>
        <v>35.284620202223465</v>
      </c>
      <c r="V12" s="4">
        <f>V$2*'D1'!V12</f>
        <v>26128.44904131193</v>
      </c>
      <c r="W12" s="4">
        <f>W$2*'D1'!W12</f>
        <v>144211.3448447859</v>
      </c>
      <c r="X12" s="4">
        <f>X$2*'D1'!X12</f>
        <v>325396.2224594335</v>
      </c>
      <c r="Y12" s="4">
        <f>Y$2*'D1'!Y12</f>
        <v>136039.46942922907</v>
      </c>
      <c r="Z12" s="4">
        <f>Z$2*'D1'!Z12</f>
        <v>196681.43557124998</v>
      </c>
      <c r="AA12" s="4">
        <f>AA$2*'D1'!AA12</f>
        <v>0</v>
      </c>
      <c r="AB12" s="4">
        <f>AB$2*'D1'!AB12</f>
        <v>0</v>
      </c>
      <c r="AC12" s="4">
        <f>AC$2*'D1'!AC12</f>
        <v>0</v>
      </c>
      <c r="AD12" s="4">
        <f>AD$2*'D1'!AD12</f>
        <v>0</v>
      </c>
      <c r="AE12" s="4">
        <f>AE$2*'D1'!AE12</f>
        <v>0</v>
      </c>
      <c r="AF12" s="4">
        <f>AF$2*'D1'!AF12</f>
        <v>0</v>
      </c>
      <c r="AG12" s="4">
        <f>AG$2*'D1'!AG12</f>
        <v>0</v>
      </c>
      <c r="AH12" s="4">
        <f>AH$2*A!AH11</f>
        <v>2845693.9542857143</v>
      </c>
      <c r="AI12" s="4">
        <f>AI$2*'D1'!AI12</f>
        <v>0</v>
      </c>
      <c r="AJ12" s="4">
        <f>AJ$2*'D1'!AJ12</f>
        <v>0</v>
      </c>
      <c r="AK12" s="4">
        <f>AK$2*'D1'!AK12</f>
        <v>0</v>
      </c>
    </row>
    <row r="13" spans="1:37" ht="15">
      <c r="A13" s="5">
        <v>10</v>
      </c>
      <c r="B13" s="5">
        <v>10</v>
      </c>
      <c r="C13" s="1" t="s">
        <v>236</v>
      </c>
      <c r="D13" s="4">
        <f>D$2*'D1'!D13</f>
        <v>0</v>
      </c>
      <c r="E13" s="4">
        <f>E$2*'D1'!E13</f>
        <v>91207.42659922817</v>
      </c>
      <c r="F13" s="4">
        <f>F$2*'D1'!F13</f>
        <v>1073772.466858692</v>
      </c>
      <c r="G13" s="4">
        <f>G$2*'D1'!G13</f>
        <v>0</v>
      </c>
      <c r="H13" s="4">
        <f>H$2*'D1'!H13</f>
        <v>11264.212654546378</v>
      </c>
      <c r="I13" s="4">
        <f>I$2*'D1'!I13</f>
        <v>0</v>
      </c>
      <c r="J13" s="4">
        <f>J$2*'D1'!J13</f>
        <v>0</v>
      </c>
      <c r="K13" s="4">
        <f>K$2*'D1'!K13</f>
        <v>0</v>
      </c>
      <c r="L13" s="4">
        <f>L$2*'D1'!L13</f>
        <v>0</v>
      </c>
      <c r="M13" s="4">
        <f>M$2*'D1'!M13</f>
        <v>0</v>
      </c>
      <c r="N13" s="4">
        <f>N$2*'D1'!N13</f>
        <v>318958.4721389015</v>
      </c>
      <c r="O13" s="4">
        <f>O$2*'D1'!O13</f>
        <v>286868.1380343805</v>
      </c>
      <c r="P13" s="4">
        <f>P$2*'D1'!P13</f>
        <v>87394.07096509587</v>
      </c>
      <c r="Q13" s="4">
        <f>Q$2*'D1'!Q13</f>
        <v>6717.093348016105</v>
      </c>
      <c r="R13" s="4">
        <f>R$2*'D1'!R13</f>
        <v>2120.1228829026636</v>
      </c>
      <c r="S13" s="4">
        <f>S$2*'D1'!S13</f>
        <v>0</v>
      </c>
      <c r="T13" s="4">
        <f>T$2*'D1'!T13</f>
        <v>0</v>
      </c>
      <c r="U13" s="4">
        <f>U$2*'D1'!U13</f>
        <v>2947.920279304308</v>
      </c>
      <c r="V13" s="4">
        <f>V$2*'D1'!V13</f>
        <v>51316.562652075605</v>
      </c>
      <c r="W13" s="4">
        <f>W$2*'D1'!W13</f>
        <v>30096.341352696127</v>
      </c>
      <c r="X13" s="4">
        <f>X$2*'D1'!X13</f>
        <v>74970.02700156713</v>
      </c>
      <c r="Y13" s="4">
        <f>Y$2*'D1'!Y13</f>
        <v>14279.357913114936</v>
      </c>
      <c r="Z13" s="4">
        <f>Z$2*'D1'!Z13</f>
        <v>61527.18890474999</v>
      </c>
      <c r="AA13" s="4">
        <f>AA$2*'D1'!AA13</f>
        <v>0</v>
      </c>
      <c r="AB13" s="4">
        <f>AB$2*'D1'!AB13</f>
        <v>0</v>
      </c>
      <c r="AC13" s="4">
        <f>AC$2*'D1'!AC13</f>
        <v>31816.090909090908</v>
      </c>
      <c r="AD13" s="4">
        <f>AD$2*'D1'!AD13</f>
        <v>0</v>
      </c>
      <c r="AE13" s="4">
        <f>AE$2*'D1'!AE13</f>
        <v>0</v>
      </c>
      <c r="AF13" s="4">
        <f>AF$2*'D1'!AF13</f>
        <v>0</v>
      </c>
      <c r="AG13" s="4">
        <f>AG$2*'D1'!AG13</f>
        <v>0</v>
      </c>
      <c r="AH13" s="4">
        <f>AH$2*A!AH12</f>
        <v>141926.57722007722</v>
      </c>
      <c r="AI13" s="4">
        <f>AI$2*'D1'!AI13</f>
        <v>0</v>
      </c>
      <c r="AJ13" s="4">
        <f>AJ$2*'D1'!AJ13</f>
        <v>0</v>
      </c>
      <c r="AK13" s="4">
        <f>AK$2*'D1'!AK13</f>
        <v>0</v>
      </c>
    </row>
    <row r="14" spans="1:37" ht="15">
      <c r="A14" s="5">
        <v>11</v>
      </c>
      <c r="B14" s="5">
        <v>11</v>
      </c>
      <c r="C14" s="1" t="s">
        <v>237</v>
      </c>
      <c r="D14" s="4">
        <f>D$2*'D1'!D14</f>
        <v>0</v>
      </c>
      <c r="E14" s="4">
        <f>E$2*'D1'!E14</f>
        <v>3021.5577272348105</v>
      </c>
      <c r="F14" s="4">
        <f>F$2*'D1'!F14</f>
        <v>109653.56991658799</v>
      </c>
      <c r="G14" s="4">
        <f>G$2*'D1'!G14</f>
        <v>0</v>
      </c>
      <c r="H14" s="4">
        <f>H$2*'D1'!H14</f>
        <v>0</v>
      </c>
      <c r="I14" s="4">
        <f>I$2*'D1'!I14</f>
        <v>0</v>
      </c>
      <c r="J14" s="4">
        <f>J$2*'D1'!J14</f>
        <v>0</v>
      </c>
      <c r="K14" s="4">
        <f>K$2*'D1'!K14</f>
        <v>0</v>
      </c>
      <c r="L14" s="4">
        <f>L$2*'D1'!L14</f>
        <v>0</v>
      </c>
      <c r="M14" s="4">
        <f>M$2*'D1'!M14</f>
        <v>0</v>
      </c>
      <c r="N14" s="4">
        <f>N$2*'D1'!N14</f>
        <v>241805.43697064076</v>
      </c>
      <c r="O14" s="4">
        <f>O$2*'D1'!O14</f>
        <v>37834.403720188915</v>
      </c>
      <c r="P14" s="4">
        <f>P$2*'D1'!P14</f>
        <v>240695.6981136523</v>
      </c>
      <c r="Q14" s="4">
        <f>Q$2*'D1'!Q14</f>
        <v>40137.51192785816</v>
      </c>
      <c r="R14" s="4">
        <f>R$2*'D1'!R14</f>
        <v>8994.057737714018</v>
      </c>
      <c r="S14" s="4">
        <f>S$2*'D1'!S14</f>
        <v>0</v>
      </c>
      <c r="T14" s="4">
        <f>T$2*'D1'!T14</f>
        <v>0</v>
      </c>
      <c r="U14" s="4">
        <f>U$2*'D1'!U14</f>
        <v>651.8093046692272</v>
      </c>
      <c r="V14" s="4">
        <f>V$2*'D1'!V14</f>
        <v>2772.877723650309</v>
      </c>
      <c r="W14" s="4">
        <f>W$2*'D1'!W14</f>
        <v>532.2102551479143</v>
      </c>
      <c r="X14" s="4">
        <f>X$2*'D1'!X14</f>
        <v>293529.2636136546</v>
      </c>
      <c r="Y14" s="4">
        <f>Y$2*'D1'!Y14</f>
        <v>1781.5958662545638</v>
      </c>
      <c r="Z14" s="4">
        <f>Z$2*'D1'!Z14</f>
        <v>93051.85690889998</v>
      </c>
      <c r="AA14" s="4">
        <f>AA$2*'D1'!AA14</f>
        <v>0</v>
      </c>
      <c r="AB14" s="4">
        <f>AB$2*'D1'!AB14</f>
        <v>0</v>
      </c>
      <c r="AC14" s="4">
        <f>AC$2*'D1'!AC14</f>
        <v>0</v>
      </c>
      <c r="AD14" s="4">
        <f>AD$2*'D1'!AD14</f>
        <v>0</v>
      </c>
      <c r="AE14" s="4">
        <f>AE$2*'D1'!AE14</f>
        <v>0</v>
      </c>
      <c r="AF14" s="4">
        <f>AF$2*'D1'!AF14</f>
        <v>0</v>
      </c>
      <c r="AG14" s="4">
        <f>AG$2*'D1'!AG14</f>
        <v>0</v>
      </c>
      <c r="AH14" s="4">
        <f>AH$2*A!AH13</f>
        <v>0</v>
      </c>
      <c r="AI14" s="4">
        <f>AI$2*'D1'!AI14</f>
        <v>0</v>
      </c>
      <c r="AJ14" s="4">
        <f>AJ$2*'D1'!AJ14</f>
        <v>0</v>
      </c>
      <c r="AK14" s="4">
        <f>AK$2*'D1'!AK14</f>
        <v>0</v>
      </c>
    </row>
    <row r="15" spans="1:37" ht="15">
      <c r="A15" s="5">
        <v>12</v>
      </c>
      <c r="B15" s="5">
        <v>12</v>
      </c>
      <c r="C15" s="1" t="s">
        <v>238</v>
      </c>
      <c r="D15" s="4">
        <f>D$2*'D1'!D15</f>
        <v>0</v>
      </c>
      <c r="E15" s="4">
        <f>E$2*'D1'!E15</f>
        <v>0</v>
      </c>
      <c r="F15" s="4">
        <f>F$2*'D1'!F15</f>
        <v>144870.936400944</v>
      </c>
      <c r="G15" s="4">
        <f>G$2*'D1'!G15</f>
        <v>0</v>
      </c>
      <c r="H15" s="4">
        <f>H$2*'D1'!H15</f>
        <v>0</v>
      </c>
      <c r="I15" s="4">
        <f>I$2*'D1'!I15</f>
        <v>0</v>
      </c>
      <c r="J15" s="4">
        <f>J$2*'D1'!J15</f>
        <v>0</v>
      </c>
      <c r="K15" s="4">
        <f>K$2*'D1'!K15</f>
        <v>0</v>
      </c>
      <c r="L15" s="4">
        <f>L$2*'D1'!L15</f>
        <v>0</v>
      </c>
      <c r="M15" s="4">
        <f>M$2*'D1'!M15</f>
        <v>0</v>
      </c>
      <c r="N15" s="4">
        <f>N$2*'D1'!N15</f>
        <v>325337.24852992885</v>
      </c>
      <c r="O15" s="4">
        <f>O$2*'D1'!O15</f>
        <v>24318.17165089936</v>
      </c>
      <c r="P15" s="4">
        <f>P$2*'D1'!P15</f>
        <v>288865.1092748189</v>
      </c>
      <c r="Q15" s="4">
        <f>Q$2*'D1'!Q15</f>
        <v>63670.4453883479</v>
      </c>
      <c r="R15" s="4">
        <f>R$2*'D1'!R15</f>
        <v>16451.849611054717</v>
      </c>
      <c r="S15" s="4">
        <f>S$2*'D1'!S15</f>
        <v>0</v>
      </c>
      <c r="T15" s="4">
        <f>T$2*'D1'!T15</f>
        <v>0</v>
      </c>
      <c r="U15" s="4">
        <f>U$2*'D1'!U15</f>
        <v>8728.101099725893</v>
      </c>
      <c r="V15" s="4">
        <f>V$2*'D1'!V15</f>
        <v>5933.69635724035</v>
      </c>
      <c r="W15" s="4">
        <f>W$2*'D1'!W15</f>
        <v>2406.5760274993822</v>
      </c>
      <c r="X15" s="4">
        <f>X$2*'D1'!X15</f>
        <v>192817.64839350426</v>
      </c>
      <c r="Y15" s="4">
        <f>Y$2*'D1'!Y15</f>
        <v>292.50081386268954</v>
      </c>
      <c r="Z15" s="4">
        <f>Z$2*'D1'!Z15</f>
        <v>57252.99515265</v>
      </c>
      <c r="AA15" s="4">
        <f>AA$2*'D1'!AA15</f>
        <v>0</v>
      </c>
      <c r="AB15" s="4">
        <f>AB$2*'D1'!AB15</f>
        <v>0</v>
      </c>
      <c r="AC15" s="4">
        <f>AC$2*'D1'!AC15</f>
        <v>0</v>
      </c>
      <c r="AD15" s="4">
        <f>AD$2*'D1'!AD15</f>
        <v>0</v>
      </c>
      <c r="AE15" s="4">
        <f>AE$2*'D1'!AE15</f>
        <v>0</v>
      </c>
      <c r="AF15" s="4">
        <f>AF$2*'D1'!AF15</f>
        <v>0</v>
      </c>
      <c r="AG15" s="4">
        <f>AG$2*'D1'!AG15</f>
        <v>0</v>
      </c>
      <c r="AH15" s="4">
        <f>AH$2*A!AH14</f>
        <v>0</v>
      </c>
      <c r="AI15" s="4">
        <f>AI$2*'D1'!AI15</f>
        <v>0</v>
      </c>
      <c r="AJ15" s="4">
        <f>AJ$2*'D1'!AJ15</f>
        <v>0</v>
      </c>
      <c r="AK15" s="4">
        <f>AK$2*'D1'!AK15</f>
        <v>0</v>
      </c>
    </row>
    <row r="16" spans="1:37" ht="15">
      <c r="A16" s="5">
        <v>13</v>
      </c>
      <c r="B16" s="5">
        <v>13</v>
      </c>
      <c r="C16" s="1" t="s">
        <v>239</v>
      </c>
      <c r="D16" s="4">
        <f>D$2*'D1'!D16</f>
        <v>0</v>
      </c>
      <c r="E16" s="4">
        <f>E$2*'D1'!E16</f>
        <v>0</v>
      </c>
      <c r="F16" s="4">
        <f>F$2*'D1'!F16</f>
        <v>56901.44115989999</v>
      </c>
      <c r="G16" s="4">
        <f>G$2*'D1'!G16</f>
        <v>0</v>
      </c>
      <c r="H16" s="4">
        <f>H$2*'D1'!H16</f>
        <v>0</v>
      </c>
      <c r="I16" s="4">
        <f>I$2*'D1'!I16</f>
        <v>0</v>
      </c>
      <c r="J16" s="4">
        <f>J$2*'D1'!J16</f>
        <v>0</v>
      </c>
      <c r="K16" s="4">
        <f>K$2*'D1'!K16</f>
        <v>0</v>
      </c>
      <c r="L16" s="4">
        <f>L$2*'D1'!L16</f>
        <v>0</v>
      </c>
      <c r="M16" s="4">
        <f>M$2*'D1'!M16</f>
        <v>0</v>
      </c>
      <c r="N16" s="4">
        <f>N$2*'D1'!N16</f>
        <v>476222.2568987062</v>
      </c>
      <c r="O16" s="4">
        <f>O$2*'D1'!O16</f>
        <v>12355.593877860581</v>
      </c>
      <c r="P16" s="4">
        <f>P$2*'D1'!P16</f>
        <v>233129.2085064074</v>
      </c>
      <c r="Q16" s="4">
        <f>Q$2*'D1'!Q16</f>
        <v>26084.211244087</v>
      </c>
      <c r="R16" s="4">
        <f>R$2*'D1'!R16</f>
        <v>18970.92034826702</v>
      </c>
      <c r="S16" s="4">
        <f>S$2*'D1'!S16</f>
        <v>0</v>
      </c>
      <c r="T16" s="4">
        <f>T$2*'D1'!T16</f>
        <v>0</v>
      </c>
      <c r="U16" s="4">
        <f>U$2*'D1'!U16</f>
        <v>48.42264694547875</v>
      </c>
      <c r="V16" s="4">
        <f>V$2*'D1'!V16</f>
        <v>104.366808612</v>
      </c>
      <c r="W16" s="4">
        <f>W$2*'D1'!W16</f>
        <v>1363.5002429516871</v>
      </c>
      <c r="X16" s="4">
        <f>X$2*'D1'!X16</f>
        <v>145392.9997338663</v>
      </c>
      <c r="Y16" s="4">
        <f>Y$2*'D1'!Y16</f>
        <v>2153.869629352532</v>
      </c>
      <c r="Z16" s="4">
        <f>Z$2*'D1'!Z16</f>
        <v>98824.77110654999</v>
      </c>
      <c r="AA16" s="4">
        <f>AA$2*'D1'!AA16</f>
        <v>0</v>
      </c>
      <c r="AB16" s="4">
        <f>AB$2*'D1'!AB16</f>
        <v>0</v>
      </c>
      <c r="AC16" s="4">
        <f>AC$2*'D1'!AC16</f>
        <v>0</v>
      </c>
      <c r="AD16" s="4">
        <f>AD$2*'D1'!AD16</f>
        <v>0</v>
      </c>
      <c r="AE16" s="4">
        <f>AE$2*'D1'!AE16</f>
        <v>0</v>
      </c>
      <c r="AF16" s="4">
        <f>AF$2*'D1'!AF16</f>
        <v>0</v>
      </c>
      <c r="AG16" s="4">
        <f>AG$2*'D1'!AG16</f>
        <v>0</v>
      </c>
      <c r="AH16" s="4">
        <f>AH$2*A!AH15</f>
        <v>0</v>
      </c>
      <c r="AI16" s="4">
        <f>AI$2*'D1'!AI16</f>
        <v>0</v>
      </c>
      <c r="AJ16" s="4">
        <f>AJ$2*'D1'!AJ16</f>
        <v>0</v>
      </c>
      <c r="AK16" s="4">
        <f>AK$2*'D1'!AK16</f>
        <v>0</v>
      </c>
    </row>
    <row r="17" spans="1:37" ht="15">
      <c r="A17" s="5">
        <v>14</v>
      </c>
      <c r="B17" s="5">
        <v>14</v>
      </c>
      <c r="C17" s="1" t="s">
        <v>240</v>
      </c>
      <c r="D17" s="4">
        <f>D$2*'D1'!D17</f>
        <v>0</v>
      </c>
      <c r="E17" s="4">
        <f>E$2*'D1'!E17</f>
        <v>0</v>
      </c>
      <c r="F17" s="4">
        <f>F$2*'D1'!F17</f>
        <v>327037.87925269204</v>
      </c>
      <c r="G17" s="4">
        <f>G$2*'D1'!G17</f>
        <v>0</v>
      </c>
      <c r="H17" s="4">
        <f>H$2*'D1'!H17</f>
        <v>0</v>
      </c>
      <c r="I17" s="4">
        <f>I$2*'D1'!I17</f>
        <v>0</v>
      </c>
      <c r="J17" s="4">
        <f>J$2*'D1'!J17</f>
        <v>0</v>
      </c>
      <c r="K17" s="4">
        <f>K$2*'D1'!K17</f>
        <v>0</v>
      </c>
      <c r="L17" s="4">
        <f>L$2*'D1'!L17</f>
        <v>0</v>
      </c>
      <c r="M17" s="4">
        <f>M$2*'D1'!M17</f>
        <v>0</v>
      </c>
      <c r="N17" s="4">
        <f>N$2*'D1'!N17</f>
        <v>383646.4757318056</v>
      </c>
      <c r="O17" s="4">
        <f>O$2*'D1'!O17</f>
        <v>157364.9290748662</v>
      </c>
      <c r="P17" s="4">
        <f>P$2*'D1'!P17</f>
        <v>272847.69893735833</v>
      </c>
      <c r="Q17" s="4">
        <f>Q$2*'D1'!Q17</f>
        <v>54173.94102191607</v>
      </c>
      <c r="R17" s="4">
        <f>R$2*'D1'!R17</f>
        <v>86900.34142707575</v>
      </c>
      <c r="S17" s="4">
        <f>S$2*'D1'!S17</f>
        <v>24051.09973354466</v>
      </c>
      <c r="T17" s="4">
        <f>T$2*'D1'!T17</f>
        <v>0</v>
      </c>
      <c r="U17" s="4">
        <f>U$2*'D1'!U17</f>
        <v>764.6681068584483</v>
      </c>
      <c r="V17" s="4">
        <f>V$2*'D1'!V17</f>
        <v>169.187128484308</v>
      </c>
      <c r="W17" s="4">
        <f>W$2*'D1'!W17</f>
        <v>1334.2418255075168</v>
      </c>
      <c r="X17" s="4">
        <f>X$2*'D1'!X17</f>
        <v>135246.68029004516</v>
      </c>
      <c r="Y17" s="4">
        <f>Y$2*'D1'!Y17</f>
        <v>8642.069500488555</v>
      </c>
      <c r="Z17" s="4">
        <f>Z$2*'D1'!Z17</f>
        <v>124841.83181489998</v>
      </c>
      <c r="AA17" s="4">
        <f>AA$2*'D1'!AA17</f>
        <v>0</v>
      </c>
      <c r="AB17" s="4">
        <f>AB$2*'D1'!AB17</f>
        <v>0</v>
      </c>
      <c r="AC17" s="4">
        <f>AC$2*'D1'!AC17</f>
        <v>0</v>
      </c>
      <c r="AD17" s="4">
        <f>AD$2*'D1'!AD17</f>
        <v>0</v>
      </c>
      <c r="AE17" s="4">
        <f>AE$2*'D1'!AE17</f>
        <v>0</v>
      </c>
      <c r="AF17" s="4">
        <f>AF$2*'D1'!AF17</f>
        <v>0</v>
      </c>
      <c r="AG17" s="4">
        <f>AG$2*'D1'!AG17</f>
        <v>0</v>
      </c>
      <c r="AH17" s="4">
        <f>AH$2*A!AH16</f>
        <v>0</v>
      </c>
      <c r="AI17" s="4">
        <f>AI$2*'D1'!AI17</f>
        <v>0</v>
      </c>
      <c r="AJ17" s="4">
        <f>AJ$2*'D1'!AJ17</f>
        <v>0</v>
      </c>
      <c r="AK17" s="4">
        <f>AK$2*'D1'!AK17</f>
        <v>0</v>
      </c>
    </row>
    <row r="18" spans="1:37" ht="15">
      <c r="A18" s="5">
        <v>15</v>
      </c>
      <c r="B18" s="5">
        <v>15</v>
      </c>
      <c r="C18" s="1" t="s">
        <v>224</v>
      </c>
      <c r="D18" s="4">
        <f>D$2*'D1'!D18</f>
        <v>0</v>
      </c>
      <c r="E18" s="4">
        <f>E$2*'D1'!E18</f>
        <v>0</v>
      </c>
      <c r="F18" s="4">
        <f>F$2*'D1'!F18</f>
        <v>12842.772569532</v>
      </c>
      <c r="G18" s="4">
        <f>G$2*'D1'!G18</f>
        <v>0</v>
      </c>
      <c r="H18" s="4">
        <f>H$2*'D1'!H18</f>
        <v>0</v>
      </c>
      <c r="I18" s="4">
        <f>I$2*'D1'!I18</f>
        <v>0</v>
      </c>
      <c r="J18" s="4">
        <f>J$2*'D1'!J18</f>
        <v>0</v>
      </c>
      <c r="K18" s="4">
        <f>K$2*'D1'!K18</f>
        <v>0</v>
      </c>
      <c r="L18" s="4">
        <f>L$2*'D1'!L18</f>
        <v>0</v>
      </c>
      <c r="M18" s="4">
        <f>M$2*'D1'!M18</f>
        <v>0</v>
      </c>
      <c r="N18" s="4">
        <f>N$2*'D1'!N18</f>
        <v>35132.02368510057</v>
      </c>
      <c r="O18" s="4">
        <f>O$2*'D1'!O18</f>
        <v>1131.822346676267</v>
      </c>
      <c r="P18" s="4">
        <f>P$2*'D1'!P18</f>
        <v>31117.607010326123</v>
      </c>
      <c r="Q18" s="4">
        <f>Q$2*'D1'!Q18</f>
        <v>1492.7689159345605</v>
      </c>
      <c r="R18" s="4">
        <f>R$2*'D1'!R18</f>
        <v>3676.65276527266</v>
      </c>
      <c r="S18" s="4">
        <f>S$2*'D1'!S18</f>
        <v>0</v>
      </c>
      <c r="T18" s="4">
        <f>T$2*'D1'!T18</f>
        <v>0</v>
      </c>
      <c r="U18" s="4">
        <f>U$2*'D1'!U18</f>
        <v>0.15539050968085621</v>
      </c>
      <c r="V18" s="4">
        <f>V$2*'D1'!V18</f>
        <v>660.9747597200001</v>
      </c>
      <c r="W18" s="4">
        <f>W$2*'D1'!W18</f>
        <v>2546.2011288637896</v>
      </c>
      <c r="X18" s="4">
        <f>X$2*'D1'!X18</f>
        <v>7891.581789638647</v>
      </c>
      <c r="Y18" s="4">
        <f>Y$2*'D1'!Y18</f>
        <v>0</v>
      </c>
      <c r="Z18" s="4">
        <f>Z$2*'D1'!Z18</f>
        <v>8782.6540842</v>
      </c>
      <c r="AA18" s="4">
        <f>AA$2*'D1'!AA18</f>
        <v>0</v>
      </c>
      <c r="AB18" s="4">
        <f>AB$2*'D1'!AB18</f>
        <v>0</v>
      </c>
      <c r="AC18" s="4">
        <f>AC$2*'D1'!AC18</f>
        <v>0</v>
      </c>
      <c r="AD18" s="4">
        <f>AD$2*'D1'!AD18</f>
        <v>0</v>
      </c>
      <c r="AE18" s="4">
        <f>AE$2*'D1'!AE18</f>
        <v>0</v>
      </c>
      <c r="AF18" s="4">
        <f>AF$2*'D1'!AF18</f>
        <v>0</v>
      </c>
      <c r="AG18" s="4">
        <f>AG$2*'D1'!AG18</f>
        <v>0</v>
      </c>
      <c r="AH18" s="4">
        <f>AH$2*A!AH17</f>
        <v>0</v>
      </c>
      <c r="AI18" s="4">
        <f>AI$2*'D1'!AI18</f>
        <v>0</v>
      </c>
      <c r="AJ18" s="4">
        <f>AJ$2*'D1'!AJ18</f>
        <v>0</v>
      </c>
      <c r="AK18" s="4">
        <f>AK$2*'D1'!AK18</f>
        <v>0</v>
      </c>
    </row>
    <row r="19" spans="1:37" ht="15">
      <c r="A19" s="5">
        <v>16</v>
      </c>
      <c r="B19" s="5">
        <v>16</v>
      </c>
      <c r="C19" s="1" t="s">
        <v>16</v>
      </c>
      <c r="D19" s="4">
        <f>D$2*'D1'!D19</f>
        <v>0</v>
      </c>
      <c r="E19" s="4">
        <f>E$2*'D1'!E19</f>
        <v>15611.70419990892</v>
      </c>
      <c r="F19" s="4">
        <f>F$2*'D1'!F19</f>
        <v>35988.446301552</v>
      </c>
      <c r="G19" s="4">
        <f>G$2*'D1'!G19</f>
        <v>0</v>
      </c>
      <c r="H19" s="4">
        <f>H$2*'D1'!H19</f>
        <v>2249.185319008449</v>
      </c>
      <c r="I19" s="4">
        <f>I$2*'D1'!I19</f>
        <v>0</v>
      </c>
      <c r="J19" s="4">
        <f>J$2*'D1'!J19</f>
        <v>0</v>
      </c>
      <c r="K19" s="4">
        <f>K$2*'D1'!K19</f>
        <v>0</v>
      </c>
      <c r="L19" s="4">
        <f>L$2*'D1'!L19</f>
        <v>0</v>
      </c>
      <c r="M19" s="4">
        <f>M$2*'D1'!M19</f>
        <v>0</v>
      </c>
      <c r="N19" s="4">
        <f>N$2*'D1'!N19</f>
        <v>447375.2818794896</v>
      </c>
      <c r="O19" s="4">
        <f>O$2*'D1'!O19</f>
        <v>462522.32368577155</v>
      </c>
      <c r="P19" s="4">
        <f>P$2*'D1'!P19</f>
        <v>143720.05748274492</v>
      </c>
      <c r="Q19" s="4">
        <f>Q$2*'D1'!Q19</f>
        <v>53687.59910974673</v>
      </c>
      <c r="R19" s="4">
        <f>R$2*'D1'!R19</f>
        <v>5832.870930231909</v>
      </c>
      <c r="S19" s="4">
        <f>S$2*'D1'!S19</f>
        <v>0</v>
      </c>
      <c r="T19" s="4">
        <f>T$2*'D1'!T19</f>
        <v>0</v>
      </c>
      <c r="U19" s="4">
        <f>U$2*'D1'!U19</f>
        <v>11365.820313831551</v>
      </c>
      <c r="V19" s="4">
        <f>V$2*'D1'!V19</f>
        <v>14886.975837721504</v>
      </c>
      <c r="W19" s="4">
        <f>W$2*'D1'!W19</f>
        <v>54447.012648814445</v>
      </c>
      <c r="X19" s="4">
        <f>X$2*'D1'!X19</f>
        <v>183761.11881587136</v>
      </c>
      <c r="Y19" s="4">
        <f>Y$2*'D1'!Y19</f>
        <v>212.72786462741058</v>
      </c>
      <c r="Z19" s="4">
        <f>Z$2*'D1'!Z19</f>
        <v>164439.32616584998</v>
      </c>
      <c r="AA19" s="4">
        <f>AA$2*'D1'!AA19</f>
        <v>0</v>
      </c>
      <c r="AB19" s="4">
        <f>AB$2*'D1'!AB19</f>
        <v>0</v>
      </c>
      <c r="AC19" s="4">
        <f>AC$2*'D1'!AC19</f>
        <v>0</v>
      </c>
      <c r="AD19" s="4">
        <f>AD$2*'D1'!AD19</f>
        <v>0</v>
      </c>
      <c r="AE19" s="4">
        <f>AE$2*'D1'!AE19</f>
        <v>0</v>
      </c>
      <c r="AF19" s="4">
        <f>AF$2*'D1'!AF19</f>
        <v>0</v>
      </c>
      <c r="AG19" s="4">
        <f>AG$2*'D1'!AG19</f>
        <v>0</v>
      </c>
      <c r="AH19" s="4">
        <f>AH$2*A!AH18</f>
        <v>0</v>
      </c>
      <c r="AI19" s="4">
        <f>AI$2*'D1'!AI19</f>
        <v>0</v>
      </c>
      <c r="AJ19" s="4">
        <f>AJ$2*'D1'!AJ19</f>
        <v>0</v>
      </c>
      <c r="AK19" s="4">
        <f>AK$2*'D1'!AK19</f>
        <v>0</v>
      </c>
    </row>
    <row r="20" spans="1:37" ht="15">
      <c r="A20" s="5">
        <v>17</v>
      </c>
      <c r="B20" s="5">
        <v>17</v>
      </c>
      <c r="C20" s="1" t="s">
        <v>241</v>
      </c>
      <c r="D20" s="4">
        <f>D$2*'D1'!D20</f>
        <v>0</v>
      </c>
      <c r="E20" s="4">
        <f>E$2*'D1'!E20</f>
        <v>1147.1983000263704</v>
      </c>
      <c r="F20" s="4">
        <f>F$2*'D1'!F20</f>
        <v>0</v>
      </c>
      <c r="G20" s="4">
        <f>G$2*'D1'!G20</f>
        <v>0</v>
      </c>
      <c r="H20" s="4">
        <f>H$2*'D1'!H20</f>
        <v>0</v>
      </c>
      <c r="I20" s="4">
        <f>I$2*'D1'!I20</f>
        <v>0</v>
      </c>
      <c r="J20" s="4">
        <f>J$2*'D1'!J20</f>
        <v>0</v>
      </c>
      <c r="K20" s="4">
        <f>K$2*'D1'!K20</f>
        <v>0</v>
      </c>
      <c r="L20" s="4">
        <f>L$2*'D1'!L20</f>
        <v>0</v>
      </c>
      <c r="M20" s="4">
        <f>M$2*'D1'!M20</f>
        <v>0</v>
      </c>
      <c r="N20" s="4">
        <f>N$2*'D1'!N20</f>
        <v>685246.4220003498</v>
      </c>
      <c r="O20" s="4">
        <f>O$2*'D1'!O20</f>
        <v>92767.80954058889</v>
      </c>
      <c r="P20" s="4">
        <f>P$2*'D1'!P20</f>
        <v>768909.6312919843</v>
      </c>
      <c r="Q20" s="4">
        <f>Q$2*'D1'!Q20</f>
        <v>1929476.811809614</v>
      </c>
      <c r="R20" s="4">
        <f>R$2*'D1'!R20</f>
        <v>164516.59635886</v>
      </c>
      <c r="S20" s="4">
        <f>S$2*'D1'!S20</f>
        <v>0</v>
      </c>
      <c r="T20" s="4">
        <f>T$2*'D1'!T20</f>
        <v>0</v>
      </c>
      <c r="U20" s="4">
        <f>U$2*'D1'!U20</f>
        <v>0</v>
      </c>
      <c r="V20" s="4">
        <f>V$2*'D1'!V20</f>
        <v>0</v>
      </c>
      <c r="W20" s="4">
        <f>W$2*'D1'!W20</f>
        <v>0</v>
      </c>
      <c r="X20" s="4">
        <f>X$2*'D1'!X20</f>
        <v>22772.850307242952</v>
      </c>
      <c r="Y20" s="4">
        <f>Y$2*'D1'!Y20</f>
        <v>0</v>
      </c>
      <c r="Z20" s="4">
        <f>Z$2*'D1'!Z20</f>
        <v>278212.64774219994</v>
      </c>
      <c r="AA20" s="4">
        <f>AA$2*'D1'!AA20</f>
        <v>0</v>
      </c>
      <c r="AB20" s="4">
        <f>AB$2*'D1'!AB20</f>
        <v>0</v>
      </c>
      <c r="AC20" s="4">
        <f>AC$2*'D1'!AC20</f>
        <v>0</v>
      </c>
      <c r="AD20" s="4">
        <f>AD$2*'D1'!AD20</f>
        <v>0</v>
      </c>
      <c r="AE20" s="4">
        <f>AE$2*'D1'!AE20</f>
        <v>0</v>
      </c>
      <c r="AF20" s="4">
        <f>AF$2*'D1'!AF20</f>
        <v>0</v>
      </c>
      <c r="AG20" s="4">
        <f>AG$2*'D1'!AG20</f>
        <v>0</v>
      </c>
      <c r="AH20" s="4">
        <f>AH$2*A!AH19</f>
        <v>216972.59652509648</v>
      </c>
      <c r="AI20" s="4">
        <f>AI$2*'D1'!AI20</f>
        <v>0</v>
      </c>
      <c r="AJ20" s="4">
        <f>AJ$2*'D1'!AJ20</f>
        <v>0</v>
      </c>
      <c r="AK20" s="4">
        <f>AK$2*'D1'!AK20</f>
        <v>0</v>
      </c>
    </row>
    <row r="21" spans="1:37" ht="15">
      <c r="A21" s="5">
        <v>18</v>
      </c>
      <c r="B21" s="5">
        <v>18</v>
      </c>
      <c r="C21" s="1" t="s">
        <v>242</v>
      </c>
      <c r="D21" s="4">
        <f>D$2*'D1'!D21</f>
        <v>363838.08569534804</v>
      </c>
      <c r="E21" s="4">
        <f>E$2*'D1'!E21</f>
        <v>19683821.997369904</v>
      </c>
      <c r="F21" s="4">
        <f>F$2*'D1'!F21</f>
        <v>60670.967981508</v>
      </c>
      <c r="G21" s="4">
        <f>G$2*'D1'!G21</f>
        <v>0</v>
      </c>
      <c r="H21" s="4">
        <f>H$2*'D1'!H21</f>
        <v>733936.3870609557</v>
      </c>
      <c r="I21" s="4">
        <f>I$2*'D1'!I21</f>
        <v>3844693.145076642</v>
      </c>
      <c r="J21" s="4">
        <f>J$2*'D1'!J21</f>
        <v>0</v>
      </c>
      <c r="K21" s="4">
        <f>K$2*'D1'!K21</f>
        <v>610607.8685727307</v>
      </c>
      <c r="L21" s="4">
        <f>L$2*'D1'!L21</f>
        <v>0</v>
      </c>
      <c r="M21" s="4">
        <f>M$2*'D1'!M21</f>
        <v>15790440.407236943</v>
      </c>
      <c r="N21" s="4">
        <f>N$2*'D1'!N21</f>
        <v>289391.9100685817</v>
      </c>
      <c r="O21" s="4">
        <f>O$2*'D1'!O21</f>
        <v>23004838.298125703</v>
      </c>
      <c r="P21" s="4">
        <f>P$2*'D1'!P21</f>
        <v>19188.946864391142</v>
      </c>
      <c r="Q21" s="4">
        <f>Q$2*'D1'!Q21</f>
        <v>143708.24566917052</v>
      </c>
      <c r="R21" s="4">
        <f>R$2*'D1'!R21</f>
        <v>0</v>
      </c>
      <c r="S21" s="4">
        <f>S$2*'D1'!S21</f>
        <v>0</v>
      </c>
      <c r="T21" s="4">
        <f>T$2*'D1'!T21</f>
        <v>238140.28643997954</v>
      </c>
      <c r="U21" s="4">
        <f>U$2*'D1'!U21</f>
        <v>0</v>
      </c>
      <c r="V21" s="4">
        <f>V$2*'D1'!V21</f>
        <v>0</v>
      </c>
      <c r="W21" s="4">
        <f>W$2*'D1'!W21</f>
        <v>0</v>
      </c>
      <c r="X21" s="4">
        <f>X$2*'D1'!X21</f>
        <v>964201.0243933531</v>
      </c>
      <c r="Y21" s="4">
        <f>Y$2*'D1'!Y21</f>
        <v>21610066.492107812</v>
      </c>
      <c r="Z21" s="4">
        <f>Z$2*'D1'!Z21</f>
        <v>256561.14475215</v>
      </c>
      <c r="AA21" s="4">
        <f>AA$2*'D1'!AA21</f>
        <v>0</v>
      </c>
      <c r="AB21" s="4">
        <f>AB$2*'D1'!AB21</f>
        <v>0</v>
      </c>
      <c r="AC21" s="4">
        <f>AC$2*'D1'!AC21</f>
        <v>88049.18181818181</v>
      </c>
      <c r="AD21" s="4">
        <f>AD$2*'D1'!AD21</f>
        <v>0</v>
      </c>
      <c r="AE21" s="4">
        <f>AE$2*'D1'!AE21</f>
        <v>0</v>
      </c>
      <c r="AF21" s="4">
        <f>AF$2*'D1'!AF21</f>
        <v>0</v>
      </c>
      <c r="AG21" s="4">
        <f>AG$2*'D1'!AG21</f>
        <v>0</v>
      </c>
      <c r="AH21" s="4">
        <f>AH$2*A!AH20</f>
        <v>125188.17567567567</v>
      </c>
      <c r="AI21" s="4">
        <f>AI$2*'D1'!AI21</f>
        <v>0</v>
      </c>
      <c r="AJ21" s="4">
        <f>AJ$2*'D1'!AJ21</f>
        <v>0</v>
      </c>
      <c r="AK21" s="4">
        <f>AK$2*'D1'!AK21</f>
        <v>0</v>
      </c>
    </row>
    <row r="22" spans="1:37" ht="15">
      <c r="A22" s="5">
        <v>19</v>
      </c>
      <c r="B22" s="5">
        <v>19</v>
      </c>
      <c r="C22" s="1" t="s">
        <v>243</v>
      </c>
      <c r="D22" s="4">
        <f>D$2*'D1'!D22</f>
        <v>0</v>
      </c>
      <c r="E22" s="4">
        <f>E$2*'D1'!E22</f>
        <v>6423.149087043035</v>
      </c>
      <c r="F22" s="4">
        <f>F$2*'D1'!F22</f>
        <v>0</v>
      </c>
      <c r="G22" s="4">
        <f>G$2*'D1'!G22</f>
        <v>0</v>
      </c>
      <c r="H22" s="4">
        <f>H$2*'D1'!H22</f>
        <v>0</v>
      </c>
      <c r="I22" s="4">
        <f>I$2*'D1'!I22</f>
        <v>0</v>
      </c>
      <c r="J22" s="4">
        <f>J$2*'D1'!J22</f>
        <v>0</v>
      </c>
      <c r="K22" s="4">
        <f>K$2*'D1'!K22</f>
        <v>0</v>
      </c>
      <c r="L22" s="4">
        <f>L$2*'D1'!L22</f>
        <v>0</v>
      </c>
      <c r="M22" s="4">
        <f>M$2*'D1'!M22</f>
        <v>0</v>
      </c>
      <c r="N22" s="4">
        <f>N$2*'D1'!N22</f>
        <v>914227.7897388337</v>
      </c>
      <c r="O22" s="4">
        <f>O$2*'D1'!O22</f>
        <v>247121.4828387959</v>
      </c>
      <c r="P22" s="4">
        <f>P$2*'D1'!P22</f>
        <v>197189.0803728796</v>
      </c>
      <c r="Q22" s="4">
        <f>Q$2*'D1'!Q22</f>
        <v>58724.86896022465</v>
      </c>
      <c r="R22" s="4">
        <f>R$2*'D1'!R22</f>
        <v>4947.586644001945</v>
      </c>
      <c r="S22" s="4">
        <f>S$2*'D1'!S22</f>
        <v>0</v>
      </c>
      <c r="T22" s="4">
        <f>T$2*'D1'!T22</f>
        <v>0</v>
      </c>
      <c r="U22" s="4">
        <f>U$2*'D1'!U22</f>
        <v>0</v>
      </c>
      <c r="V22" s="4">
        <f>V$2*'D1'!V22</f>
        <v>0</v>
      </c>
      <c r="W22" s="4">
        <f>W$2*'D1'!W22</f>
        <v>0</v>
      </c>
      <c r="X22" s="4">
        <f>X$2*'D1'!X22</f>
        <v>3544.3417226827323</v>
      </c>
      <c r="Y22" s="4">
        <f>Y$2*'D1'!Y22</f>
        <v>0</v>
      </c>
      <c r="Z22" s="4">
        <f>Z$2*'D1'!Z22</f>
        <v>44201.4183144</v>
      </c>
      <c r="AA22" s="4">
        <f>AA$2*'D1'!AA22</f>
        <v>0</v>
      </c>
      <c r="AB22" s="4">
        <f>AB$2*'D1'!AB22</f>
        <v>0</v>
      </c>
      <c r="AC22" s="4">
        <f>AC$2*'D1'!AC22</f>
        <v>0</v>
      </c>
      <c r="AD22" s="4">
        <f>AD$2*'D1'!AD22</f>
        <v>2169560.44255261</v>
      </c>
      <c r="AE22" s="4">
        <f>AE$2*'D1'!AE22</f>
        <v>1314090</v>
      </c>
      <c r="AF22" s="4">
        <f>AF$2*'D1'!AF22</f>
        <v>0</v>
      </c>
      <c r="AG22" s="4">
        <f>AG$2*'D1'!AG22</f>
        <v>0</v>
      </c>
      <c r="AH22" s="4">
        <f>AH$2*A!AH21</f>
        <v>42119.76833976834</v>
      </c>
      <c r="AI22" s="4">
        <f>AI$2*'D1'!AI22</f>
        <v>0</v>
      </c>
      <c r="AJ22" s="4">
        <f>AJ$2*'D1'!AJ22</f>
        <v>0</v>
      </c>
      <c r="AK22" s="4">
        <f>AK$2*'D1'!AK22</f>
        <v>0</v>
      </c>
    </row>
    <row r="23" spans="1:37" ht="15">
      <c r="A23" s="5">
        <v>20</v>
      </c>
      <c r="B23" s="5">
        <v>20</v>
      </c>
      <c r="C23" s="1" t="s">
        <v>225</v>
      </c>
      <c r="D23" s="4">
        <f>D$2*'D1'!D23</f>
        <v>0</v>
      </c>
      <c r="E23" s="4">
        <f>E$2*'D1'!E23</f>
        <v>0</v>
      </c>
      <c r="F23" s="4">
        <f>F$2*'D1'!F23</f>
        <v>0</v>
      </c>
      <c r="G23" s="4">
        <f>G$2*'D1'!G23</f>
        <v>0</v>
      </c>
      <c r="H23" s="4">
        <f>H$2*'D1'!H23</f>
        <v>0</v>
      </c>
      <c r="I23" s="4">
        <f>I$2*'D1'!I23</f>
        <v>0</v>
      </c>
      <c r="J23" s="4">
        <f>J$2*'D1'!J23</f>
        <v>0</v>
      </c>
      <c r="K23" s="4">
        <f>K$2*'D1'!K23</f>
        <v>0</v>
      </c>
      <c r="L23" s="4">
        <f>L$2*'D1'!L23</f>
        <v>0</v>
      </c>
      <c r="M23" s="4">
        <f>M$2*'D1'!M23</f>
        <v>0</v>
      </c>
      <c r="N23" s="4">
        <f>N$2*'D1'!N23</f>
        <v>2233340.455379527</v>
      </c>
      <c r="O23" s="4">
        <f>O$2*'D1'!O23</f>
        <v>0</v>
      </c>
      <c r="P23" s="4">
        <f>P$2*'D1'!P23</f>
        <v>1683049.4094840887</v>
      </c>
      <c r="Q23" s="4">
        <f>Q$2*'D1'!Q23</f>
        <v>59696.08568980567</v>
      </c>
      <c r="R23" s="4">
        <f>R$2*'D1'!R23</f>
        <v>1562.8623879939587</v>
      </c>
      <c r="S23" s="4">
        <f>S$2*'D1'!S23</f>
        <v>0</v>
      </c>
      <c r="T23" s="4">
        <f>T$2*'D1'!T23</f>
        <v>0</v>
      </c>
      <c r="U23" s="4">
        <f>U$2*'D1'!U23</f>
        <v>0</v>
      </c>
      <c r="V23" s="4">
        <f>V$2*'D1'!V23</f>
        <v>0</v>
      </c>
      <c r="W23" s="4">
        <f>W$2*'D1'!W23</f>
        <v>0</v>
      </c>
      <c r="X23" s="4">
        <f>X$2*'D1'!X23</f>
        <v>389.0131159042024</v>
      </c>
      <c r="Y23" s="4">
        <f>Y$2*'D1'!Y23</f>
        <v>0</v>
      </c>
      <c r="Z23" s="4">
        <f>Z$2*'D1'!Z23</f>
        <v>200336.57988569996</v>
      </c>
      <c r="AA23" s="4">
        <f>AA$2*'D1'!AA23</f>
        <v>0</v>
      </c>
      <c r="AB23" s="4">
        <f>AB$2*'D1'!AB23</f>
        <v>0</v>
      </c>
      <c r="AC23" s="4">
        <f>AC$2*'D1'!AC23</f>
        <v>0</v>
      </c>
      <c r="AD23" s="4">
        <f>AD$2*'D1'!AD23</f>
        <v>0</v>
      </c>
      <c r="AE23" s="4">
        <f>AE$2*'D1'!AE23</f>
        <v>0</v>
      </c>
      <c r="AF23" s="4">
        <f>AF$2*'D1'!AF23</f>
        <v>0</v>
      </c>
      <c r="AG23" s="4">
        <f>AG$2*'D1'!AG23</f>
        <v>0</v>
      </c>
      <c r="AH23" s="4">
        <f>AH$2*A!AH22</f>
        <v>0</v>
      </c>
      <c r="AI23" s="4">
        <f>AI$2*'D1'!AI23</f>
        <v>0</v>
      </c>
      <c r="AJ23" s="4">
        <f>AJ$2*'D1'!AJ23</f>
        <v>0</v>
      </c>
      <c r="AK23" s="4">
        <f>AK$2*'D1'!AK23</f>
        <v>0</v>
      </c>
    </row>
    <row r="24" spans="1:37" ht="15">
      <c r="A24" s="5">
        <v>21</v>
      </c>
      <c r="B24" s="5">
        <v>21</v>
      </c>
      <c r="C24" s="1" t="s">
        <v>226</v>
      </c>
      <c r="D24" s="4">
        <f>D$2*'D1'!D24</f>
        <v>0</v>
      </c>
      <c r="E24" s="4">
        <f>E$2*'D1'!E24</f>
        <v>0</v>
      </c>
      <c r="F24" s="4">
        <f>F$2*'D1'!F24</f>
        <v>0</v>
      </c>
      <c r="G24" s="4">
        <f>G$2*'D1'!G24</f>
        <v>0</v>
      </c>
      <c r="H24" s="4">
        <f>H$2*'D1'!H24</f>
        <v>0</v>
      </c>
      <c r="I24" s="4">
        <f>I$2*'D1'!I24</f>
        <v>0</v>
      </c>
      <c r="J24" s="4">
        <f>J$2*'D1'!J24</f>
        <v>0</v>
      </c>
      <c r="K24" s="4">
        <f>K$2*'D1'!K24</f>
        <v>0</v>
      </c>
      <c r="L24" s="4">
        <f>L$2*'D1'!L24</f>
        <v>0</v>
      </c>
      <c r="M24" s="4">
        <f>M$2*'D1'!M24</f>
        <v>0</v>
      </c>
      <c r="N24" s="4">
        <f>N$2*'D1'!N24</f>
        <v>9701.575421120633</v>
      </c>
      <c r="O24" s="4">
        <f>O$2*'D1'!O24</f>
        <v>0</v>
      </c>
      <c r="P24" s="4">
        <f>P$2*'D1'!P24</f>
        <v>54402.976575984736</v>
      </c>
      <c r="Q24" s="4">
        <f>Q$2*'D1'!Q24</f>
        <v>4029.3757519550572</v>
      </c>
      <c r="R24" s="4">
        <f>R$2*'D1'!R24</f>
        <v>432.51013411664263</v>
      </c>
      <c r="S24" s="4">
        <f>S$2*'D1'!S24</f>
        <v>0</v>
      </c>
      <c r="T24" s="4">
        <f>T$2*'D1'!T24</f>
        <v>0</v>
      </c>
      <c r="U24" s="4">
        <f>U$2*'D1'!U24</f>
        <v>0</v>
      </c>
      <c r="V24" s="4">
        <f>V$2*'D1'!V24</f>
        <v>0</v>
      </c>
      <c r="W24" s="4">
        <f>W$2*'D1'!W24</f>
        <v>0</v>
      </c>
      <c r="X24" s="4">
        <f>X$2*'D1'!X24</f>
        <v>47546.04749940251</v>
      </c>
      <c r="Y24" s="4">
        <f>Y$2*'D1'!Y24</f>
        <v>0</v>
      </c>
      <c r="Z24" s="4">
        <f>Z$2*'D1'!Z24</f>
        <v>71645.7481614</v>
      </c>
      <c r="AA24" s="4">
        <f>AA$2*'D1'!AA24</f>
        <v>0</v>
      </c>
      <c r="AB24" s="4">
        <f>AB$2*'D1'!AB24</f>
        <v>0</v>
      </c>
      <c r="AC24" s="4">
        <f>AC$2*'D1'!AC24</f>
        <v>0</v>
      </c>
      <c r="AD24" s="4">
        <f>AD$2*'D1'!AD24</f>
        <v>0</v>
      </c>
      <c r="AE24" s="4">
        <f>AE$2*'D1'!AE24</f>
        <v>0</v>
      </c>
      <c r="AF24" s="4">
        <f>AF$2*'D1'!AF24</f>
        <v>0</v>
      </c>
      <c r="AG24" s="4">
        <f>AG$2*'D1'!AG24</f>
        <v>0</v>
      </c>
      <c r="AH24" s="4">
        <f>AH$2*A!AH23</f>
        <v>0</v>
      </c>
      <c r="AI24" s="4">
        <f>AI$2*'D1'!AI24</f>
        <v>0</v>
      </c>
      <c r="AJ24" s="4">
        <f>AJ$2*'D1'!AJ24</f>
        <v>0</v>
      </c>
      <c r="AK24" s="4">
        <f>AK$2*'D1'!AK24</f>
        <v>0</v>
      </c>
    </row>
    <row r="25" spans="1:37" ht="15">
      <c r="A25" s="5">
        <v>22</v>
      </c>
      <c r="B25" s="5">
        <v>22</v>
      </c>
      <c r="C25" s="1" t="s">
        <v>244</v>
      </c>
      <c r="D25" s="4">
        <f>D$2*'D1'!D25</f>
        <v>0</v>
      </c>
      <c r="E25" s="4">
        <f>E$2*'D1'!E25</f>
        <v>0</v>
      </c>
      <c r="F25" s="4">
        <f>F$2*'D1'!F25</f>
        <v>0</v>
      </c>
      <c r="G25" s="4">
        <f>G$2*'D1'!G25</f>
        <v>0</v>
      </c>
      <c r="H25" s="4">
        <f>H$2*'D1'!H25</f>
        <v>0</v>
      </c>
      <c r="I25" s="4">
        <f>I$2*'D1'!I25</f>
        <v>0</v>
      </c>
      <c r="J25" s="4">
        <f>J$2*'D1'!J25</f>
        <v>0</v>
      </c>
      <c r="K25" s="4">
        <f>K$2*'D1'!K25</f>
        <v>0</v>
      </c>
      <c r="L25" s="4">
        <f>L$2*'D1'!L25</f>
        <v>0</v>
      </c>
      <c r="M25" s="4">
        <f>M$2*'D1'!M25</f>
        <v>0</v>
      </c>
      <c r="N25" s="4">
        <f>N$2*'D1'!N25</f>
        <v>195426.08626830025</v>
      </c>
      <c r="O25" s="4">
        <f>O$2*'D1'!O25</f>
        <v>0</v>
      </c>
      <c r="P25" s="4">
        <f>P$2*'D1'!P25</f>
        <v>527934.2353231969</v>
      </c>
      <c r="Q25" s="4">
        <f>Q$2*'D1'!Q25</f>
        <v>61752.95254006636</v>
      </c>
      <c r="R25" s="4">
        <f>R$2*'D1'!R25</f>
        <v>0</v>
      </c>
      <c r="S25" s="4">
        <f>S$2*'D1'!S25</f>
        <v>0</v>
      </c>
      <c r="T25" s="4">
        <f>T$2*'D1'!T25</f>
        <v>0</v>
      </c>
      <c r="U25" s="4">
        <f>U$2*'D1'!U25</f>
        <v>0</v>
      </c>
      <c r="V25" s="4">
        <f>V$2*'D1'!V25</f>
        <v>0</v>
      </c>
      <c r="W25" s="4">
        <f>W$2*'D1'!W25</f>
        <v>0</v>
      </c>
      <c r="X25" s="4">
        <f>X$2*'D1'!X25</f>
        <v>14047.695852096196</v>
      </c>
      <c r="Y25" s="4">
        <f>Y$2*'D1'!Y25</f>
        <v>0</v>
      </c>
      <c r="Z25" s="4">
        <f>Z$2*'D1'!Z25</f>
        <v>75313.77713774999</v>
      </c>
      <c r="AA25" s="4">
        <f>AA$2*'D1'!AA25</f>
        <v>0</v>
      </c>
      <c r="AB25" s="4">
        <f>AB$2*'D1'!AB25</f>
        <v>0</v>
      </c>
      <c r="AC25" s="4">
        <f>AC$2*'D1'!AC25</f>
        <v>0</v>
      </c>
      <c r="AD25" s="4">
        <f>AD$2*'D1'!AD25</f>
        <v>0</v>
      </c>
      <c r="AE25" s="4">
        <f>AE$2*'D1'!AE25</f>
        <v>0</v>
      </c>
      <c r="AF25" s="4">
        <f>AF$2*'D1'!AF25</f>
        <v>0</v>
      </c>
      <c r="AG25" s="4">
        <f>AG$2*'D1'!AG25</f>
        <v>0</v>
      </c>
      <c r="AH25" s="4">
        <f>AH$2*A!AH24</f>
        <v>0</v>
      </c>
      <c r="AI25" s="4">
        <f>AI$2*'D1'!AI25</f>
        <v>0</v>
      </c>
      <c r="AJ25" s="4">
        <f>AJ$2*'D1'!AJ25</f>
        <v>0</v>
      </c>
      <c r="AK25" s="4">
        <f>AK$2*'D1'!AK25</f>
        <v>0</v>
      </c>
    </row>
    <row r="26" spans="1:37" ht="15">
      <c r="A26" s="5">
        <v>23</v>
      </c>
      <c r="B26" s="5">
        <v>23</v>
      </c>
      <c r="C26" s="1" t="s">
        <v>245</v>
      </c>
      <c r="D26" s="4">
        <f>D$2*'D1'!D26</f>
        <v>0</v>
      </c>
      <c r="E26" s="4">
        <f>E$2*'D1'!E26</f>
        <v>3575.1551071125523</v>
      </c>
      <c r="F26" s="4">
        <f>F$2*'D1'!F26</f>
        <v>0</v>
      </c>
      <c r="G26" s="4">
        <f>G$2*'D1'!G26</f>
        <v>0</v>
      </c>
      <c r="H26" s="4">
        <f>H$2*'D1'!H26</f>
        <v>0</v>
      </c>
      <c r="I26" s="4">
        <f>I$2*'D1'!I26</f>
        <v>0</v>
      </c>
      <c r="J26" s="4">
        <f>J$2*'D1'!J26</f>
        <v>0</v>
      </c>
      <c r="K26" s="4">
        <f>K$2*'D1'!K26</f>
        <v>0</v>
      </c>
      <c r="L26" s="4">
        <f>L$2*'D1'!L26</f>
        <v>0</v>
      </c>
      <c r="M26" s="4">
        <f>M$2*'D1'!M26</f>
        <v>0</v>
      </c>
      <c r="N26" s="4">
        <f>N$2*'D1'!N26</f>
        <v>2290530.240960938</v>
      </c>
      <c r="O26" s="4">
        <f>O$2*'D1'!O26</f>
        <v>12341709.443330565</v>
      </c>
      <c r="P26" s="4">
        <f>P$2*'D1'!P26</f>
        <v>153386.02475571688</v>
      </c>
      <c r="Q26" s="4">
        <f>Q$2*'D1'!Q26</f>
        <v>20278930.491818875</v>
      </c>
      <c r="R26" s="4">
        <f>R$2*'D1'!R26</f>
        <v>9776814.958388653</v>
      </c>
      <c r="S26" s="4">
        <f>S$2*'D1'!S26</f>
        <v>4729745.68831031</v>
      </c>
      <c r="T26" s="4">
        <f>T$2*'D1'!T26</f>
        <v>0</v>
      </c>
      <c r="U26" s="4">
        <f>U$2*'D1'!U26</f>
        <v>0</v>
      </c>
      <c r="V26" s="4">
        <f>V$2*'D1'!V26</f>
        <v>0</v>
      </c>
      <c r="W26" s="4">
        <f>W$2*'D1'!W26</f>
        <v>0</v>
      </c>
      <c r="X26" s="4">
        <f>X$2*'D1'!X26</f>
        <v>1610823.0953216094</v>
      </c>
      <c r="Y26" s="4">
        <f>Y$2*'D1'!Y26</f>
        <v>0</v>
      </c>
      <c r="Z26" s="4">
        <f>Z$2*'D1'!Z26</f>
        <v>105954.08880239997</v>
      </c>
      <c r="AA26" s="4">
        <f>AA$2*'D1'!AA26</f>
        <v>0</v>
      </c>
      <c r="AB26" s="4">
        <f>AB$2*'D1'!AB26</f>
        <v>0</v>
      </c>
      <c r="AC26" s="4">
        <f>AC$2*'D1'!AC26</f>
        <v>0</v>
      </c>
      <c r="AD26" s="4">
        <f>AD$2*'D1'!AD26</f>
        <v>0</v>
      </c>
      <c r="AE26" s="4">
        <f>AE$2*'D1'!AE26</f>
        <v>0</v>
      </c>
      <c r="AF26" s="4">
        <f>AF$2*'D1'!AF26</f>
        <v>0</v>
      </c>
      <c r="AG26" s="4">
        <f>AG$2*'D1'!AG26</f>
        <v>0</v>
      </c>
      <c r="AH26" s="4">
        <f>AH$2*A!AH25</f>
        <v>0</v>
      </c>
      <c r="AI26" s="4">
        <f>AI$2*'D1'!AI26</f>
        <v>0</v>
      </c>
      <c r="AJ26" s="4">
        <f>AJ$2*'D1'!AJ26</f>
        <v>0</v>
      </c>
      <c r="AK26" s="4">
        <f>AK$2*'D1'!AK26</f>
        <v>0</v>
      </c>
    </row>
    <row r="27" spans="1:37" ht="15">
      <c r="A27" s="5">
        <v>24</v>
      </c>
      <c r="B27" s="5">
        <v>24</v>
      </c>
      <c r="C27" s="1" t="s">
        <v>246</v>
      </c>
      <c r="D27" s="4">
        <f>D$2*'D1'!D27</f>
        <v>0</v>
      </c>
      <c r="E27" s="4">
        <f>E$2*'D1'!E27</f>
        <v>0</v>
      </c>
      <c r="F27" s="4">
        <f>F$2*'D1'!F27</f>
        <v>0</v>
      </c>
      <c r="G27" s="4">
        <f>G$2*'D1'!G27</f>
        <v>0</v>
      </c>
      <c r="H27" s="4">
        <f>H$2*'D1'!H27</f>
        <v>0</v>
      </c>
      <c r="I27" s="4">
        <f>I$2*'D1'!I27</f>
        <v>0</v>
      </c>
      <c r="J27" s="4">
        <f>J$2*'D1'!J27</f>
        <v>0</v>
      </c>
      <c r="K27" s="4">
        <f>K$2*'D1'!K27</f>
        <v>0</v>
      </c>
      <c r="L27" s="4">
        <f>L$2*'D1'!L27</f>
        <v>0</v>
      </c>
      <c r="M27" s="4">
        <f>M$2*'D1'!M27</f>
        <v>0</v>
      </c>
      <c r="N27" s="4">
        <f>N$2*'D1'!N27</f>
        <v>149924.29918605488</v>
      </c>
      <c r="O27" s="4">
        <f>O$2*'D1'!O27</f>
        <v>0</v>
      </c>
      <c r="P27" s="4">
        <f>P$2*'D1'!P27</f>
        <v>22144.955617664004</v>
      </c>
      <c r="Q27" s="4">
        <f>Q$2*'D1'!Q27</f>
        <v>0</v>
      </c>
      <c r="R27" s="4">
        <f>R$2*'D1'!R27</f>
        <v>46168.398752623805</v>
      </c>
      <c r="S27" s="4">
        <f>S$2*'D1'!S27</f>
        <v>0</v>
      </c>
      <c r="T27" s="4">
        <f>T$2*'D1'!T27</f>
        <v>0</v>
      </c>
      <c r="U27" s="4">
        <f>U$2*'D1'!U27</f>
        <v>0</v>
      </c>
      <c r="V27" s="4">
        <f>V$2*'D1'!V27</f>
        <v>0</v>
      </c>
      <c r="W27" s="4">
        <f>W$2*'D1'!W27</f>
        <v>0</v>
      </c>
      <c r="X27" s="4">
        <f>X$2*'D1'!X27</f>
        <v>4041.414037449214</v>
      </c>
      <c r="Y27" s="4">
        <f>Y$2*'D1'!Y27</f>
        <v>0</v>
      </c>
      <c r="Z27" s="4">
        <f>Z$2*'D1'!Z27</f>
        <v>31292.158423499994</v>
      </c>
      <c r="AA27" s="4">
        <f>AA$2*'D1'!AA27</f>
        <v>0</v>
      </c>
      <c r="AB27" s="4">
        <f>AB$2*'D1'!AB27</f>
        <v>0</v>
      </c>
      <c r="AC27" s="4">
        <f>AC$2*'D1'!AC27</f>
        <v>0</v>
      </c>
      <c r="AD27" s="4">
        <f>AD$2*'D1'!AD27</f>
        <v>0</v>
      </c>
      <c r="AE27" s="4">
        <f>AE$2*'D1'!AE27</f>
        <v>0</v>
      </c>
      <c r="AF27" s="4">
        <f>AF$2*'D1'!AF27</f>
        <v>0</v>
      </c>
      <c r="AG27" s="4">
        <f>AG$2*'D1'!AG27</f>
        <v>0</v>
      </c>
      <c r="AH27" s="4">
        <f>AH$2*A!AH26</f>
        <v>0</v>
      </c>
      <c r="AI27" s="4">
        <f>AI$2*'D1'!AI27</f>
        <v>0</v>
      </c>
      <c r="AJ27" s="4">
        <f>AJ$2*'D1'!AJ27</f>
        <v>0</v>
      </c>
      <c r="AK27" s="4">
        <f>AK$2*'D1'!AK27</f>
        <v>0</v>
      </c>
    </row>
    <row r="28" spans="1:37" ht="15">
      <c r="A28" s="5">
        <v>25</v>
      </c>
      <c r="B28" s="5">
        <v>25</v>
      </c>
      <c r="C28" s="1" t="s">
        <v>227</v>
      </c>
      <c r="D28" s="4">
        <f>D$2*'D1'!D28</f>
        <v>0</v>
      </c>
      <c r="E28" s="4">
        <f>E$2*'D1'!E28</f>
        <v>1276.2419783195503</v>
      </c>
      <c r="F28" s="4">
        <f>F$2*'D1'!F28</f>
        <v>0</v>
      </c>
      <c r="G28" s="4">
        <f>G$2*'D1'!G28</f>
        <v>0</v>
      </c>
      <c r="H28" s="4">
        <f>H$2*'D1'!H28</f>
        <v>0</v>
      </c>
      <c r="I28" s="4">
        <f>I$2*'D1'!I28</f>
        <v>0</v>
      </c>
      <c r="J28" s="4">
        <f>J$2*'D1'!J28</f>
        <v>0</v>
      </c>
      <c r="K28" s="4">
        <f>K$2*'D1'!K28</f>
        <v>0</v>
      </c>
      <c r="L28" s="4">
        <f>L$2*'D1'!L28</f>
        <v>0</v>
      </c>
      <c r="M28" s="4">
        <f>M$2*'D1'!M28</f>
        <v>0</v>
      </c>
      <c r="N28" s="4">
        <f>N$2*'D1'!N28</f>
        <v>753106.0508731154</v>
      </c>
      <c r="O28" s="4">
        <f>O$2*'D1'!O28</f>
        <v>0</v>
      </c>
      <c r="P28" s="4">
        <f>P$2*'D1'!P28</f>
        <v>290373.1061895371</v>
      </c>
      <c r="Q28" s="4">
        <f>Q$2*'D1'!Q28</f>
        <v>225629.63761452763</v>
      </c>
      <c r="R28" s="4">
        <f>R$2*'D1'!R28</f>
        <v>65035.46600865784</v>
      </c>
      <c r="S28" s="4">
        <f>S$2*'D1'!S28</f>
        <v>664495.3197260385</v>
      </c>
      <c r="T28" s="4">
        <f>T$2*'D1'!T28</f>
        <v>0</v>
      </c>
      <c r="U28" s="4">
        <f>U$2*'D1'!U28</f>
        <v>0</v>
      </c>
      <c r="V28" s="4">
        <f>V$2*'D1'!V28</f>
        <v>0</v>
      </c>
      <c r="W28" s="4">
        <f>W$2*'D1'!W28</f>
        <v>0</v>
      </c>
      <c r="X28" s="4">
        <f>X$2*'D1'!X28</f>
        <v>58351.967385630356</v>
      </c>
      <c r="Y28" s="4">
        <f>Y$2*'D1'!Y28</f>
        <v>0</v>
      </c>
      <c r="Z28" s="4">
        <f>Z$2*'D1'!Z28</f>
        <v>59441.04500985</v>
      </c>
      <c r="AA28" s="4">
        <f>AA$2*'D1'!AA28</f>
        <v>0</v>
      </c>
      <c r="AB28" s="4">
        <f>AB$2*'D1'!AB28</f>
        <v>0</v>
      </c>
      <c r="AC28" s="4">
        <f>AC$2*'D1'!AC28</f>
        <v>0</v>
      </c>
      <c r="AD28" s="4">
        <f>AD$2*'D1'!AD28</f>
        <v>0</v>
      </c>
      <c r="AE28" s="4">
        <f>AE$2*'D1'!AE28</f>
        <v>0</v>
      </c>
      <c r="AF28" s="4">
        <f>AF$2*'D1'!AF28</f>
        <v>0</v>
      </c>
      <c r="AG28" s="4">
        <f>AG$2*'D1'!AG28</f>
        <v>0</v>
      </c>
      <c r="AH28" s="4">
        <f>AH$2*A!AH27</f>
        <v>0</v>
      </c>
      <c r="AI28" s="4">
        <f>AI$2*'D1'!AI28</f>
        <v>0</v>
      </c>
      <c r="AJ28" s="4">
        <f>AJ$2*'D1'!AJ28</f>
        <v>0</v>
      </c>
      <c r="AK28" s="4">
        <f>AK$2*'D1'!AK28</f>
        <v>0</v>
      </c>
    </row>
    <row r="29" spans="1:37" ht="15">
      <c r="A29" s="5">
        <v>26</v>
      </c>
      <c r="B29" s="5">
        <v>26</v>
      </c>
      <c r="C29" s="1" t="s">
        <v>247</v>
      </c>
      <c r="D29" s="4">
        <f>D$2*'D1'!D29</f>
        <v>0</v>
      </c>
      <c r="E29" s="4">
        <f>E$2*'D1'!E29</f>
        <v>297657.3100981808</v>
      </c>
      <c r="F29" s="4">
        <f>F$2*'D1'!F29</f>
        <v>0</v>
      </c>
      <c r="G29" s="4">
        <f>G$2*'D1'!G29</f>
        <v>0</v>
      </c>
      <c r="H29" s="4">
        <f>H$2*'D1'!H29</f>
        <v>0</v>
      </c>
      <c r="I29" s="4">
        <f>I$2*'D1'!I29</f>
        <v>0</v>
      </c>
      <c r="J29" s="4">
        <f>J$2*'D1'!J29</f>
        <v>0</v>
      </c>
      <c r="K29" s="4">
        <f>K$2*'D1'!K29</f>
        <v>0</v>
      </c>
      <c r="L29" s="4">
        <f>L$2*'D1'!L29</f>
        <v>0</v>
      </c>
      <c r="M29" s="4">
        <f>M$2*'D1'!M29</f>
        <v>0</v>
      </c>
      <c r="N29" s="4">
        <f>N$2*'D1'!N29</f>
        <v>403891.6643628375</v>
      </c>
      <c r="O29" s="4">
        <f>O$2*'D1'!O29</f>
        <v>0</v>
      </c>
      <c r="P29" s="4">
        <f>P$2*'D1'!P29</f>
        <v>501414.5541509015</v>
      </c>
      <c r="Q29" s="4">
        <f>Q$2*'D1'!Q29</f>
        <v>1258685.1447789297</v>
      </c>
      <c r="R29" s="4">
        <f>R$2*'D1'!R29</f>
        <v>101575.28996004659</v>
      </c>
      <c r="S29" s="4">
        <f>S$2*'D1'!S29</f>
        <v>0</v>
      </c>
      <c r="T29" s="4">
        <f>T$2*'D1'!T29</f>
        <v>0</v>
      </c>
      <c r="U29" s="4">
        <f>U$2*'D1'!U29</f>
        <v>0</v>
      </c>
      <c r="V29" s="4">
        <f>V$2*'D1'!V29</f>
        <v>0</v>
      </c>
      <c r="W29" s="4">
        <f>W$2*'D1'!W29</f>
        <v>0</v>
      </c>
      <c r="X29" s="4">
        <f>X$2*'D1'!X29</f>
        <v>56104.336049294965</v>
      </c>
      <c r="Y29" s="4">
        <f>Y$2*'D1'!Y29</f>
        <v>0</v>
      </c>
      <c r="Z29" s="4">
        <f>Z$2*'D1'!Z29</f>
        <v>254836.94272335005</v>
      </c>
      <c r="AA29" s="4">
        <f>AA$2*'D1'!AA29</f>
        <v>0</v>
      </c>
      <c r="AB29" s="4">
        <f>AB$2*'D1'!AB29</f>
        <v>0</v>
      </c>
      <c r="AC29" s="4">
        <f>AC$2*'D1'!AC29</f>
        <v>0</v>
      </c>
      <c r="AD29" s="4">
        <f>AD$2*'D1'!AD29</f>
        <v>0</v>
      </c>
      <c r="AE29" s="4">
        <f>AE$2*'D1'!AE29</f>
        <v>0</v>
      </c>
      <c r="AF29" s="4">
        <f>AF$2*'D1'!AF29</f>
        <v>0</v>
      </c>
      <c r="AG29" s="4">
        <f>AG$2*'D1'!AG29</f>
        <v>0</v>
      </c>
      <c r="AH29" s="4">
        <f>AH$2*A!AH28</f>
        <v>0</v>
      </c>
      <c r="AI29" s="4">
        <f>AI$2*'D1'!AI29</f>
        <v>0</v>
      </c>
      <c r="AJ29" s="4">
        <f>AJ$2*'D1'!AJ29</f>
        <v>0</v>
      </c>
      <c r="AK29" s="4">
        <f>AK$2*'D1'!AK29</f>
        <v>0</v>
      </c>
    </row>
    <row r="30" spans="1:37" ht="15">
      <c r="A30" s="5">
        <v>27</v>
      </c>
      <c r="B30" s="5">
        <v>27</v>
      </c>
      <c r="C30" s="1" t="s">
        <v>248</v>
      </c>
      <c r="D30" s="4">
        <f>D$2*'D1'!D30</f>
        <v>0</v>
      </c>
      <c r="E30" s="4">
        <f>E$2*'D1'!E30</f>
        <v>6849.638443801997</v>
      </c>
      <c r="F30" s="4">
        <f>F$2*'D1'!F30</f>
        <v>0</v>
      </c>
      <c r="G30" s="4">
        <f>G$2*'D1'!G30</f>
        <v>0</v>
      </c>
      <c r="H30" s="4">
        <f>H$2*'D1'!H30</f>
        <v>0</v>
      </c>
      <c r="I30" s="4">
        <f>I$2*'D1'!I30</f>
        <v>0</v>
      </c>
      <c r="J30" s="4">
        <f>J$2*'D1'!J30</f>
        <v>0</v>
      </c>
      <c r="K30" s="4">
        <f>K$2*'D1'!K30</f>
        <v>0</v>
      </c>
      <c r="L30" s="4">
        <f>L$2*'D1'!L30</f>
        <v>0</v>
      </c>
      <c r="M30" s="4">
        <f>M$2*'D1'!M30</f>
        <v>0</v>
      </c>
      <c r="N30" s="4">
        <f>N$2*'D1'!N30</f>
        <v>1082797.8592784689</v>
      </c>
      <c r="O30" s="4">
        <f>O$2*'D1'!O30</f>
        <v>0</v>
      </c>
      <c r="P30" s="4">
        <f>P$2*'D1'!P30</f>
        <v>660577.9787422388</v>
      </c>
      <c r="Q30" s="4">
        <f>Q$2*'D1'!Q30</f>
        <v>300906.2696308444</v>
      </c>
      <c r="R30" s="4">
        <f>R$2*'D1'!R30</f>
        <v>4499.878496387793</v>
      </c>
      <c r="S30" s="4">
        <f>S$2*'D1'!S30</f>
        <v>0</v>
      </c>
      <c r="T30" s="4">
        <f>T$2*'D1'!T30</f>
        <v>0</v>
      </c>
      <c r="U30" s="4">
        <f>U$2*'D1'!U30</f>
        <v>0</v>
      </c>
      <c r="V30" s="4">
        <f>V$2*'D1'!V30</f>
        <v>0</v>
      </c>
      <c r="W30" s="4">
        <f>W$2*'D1'!W30</f>
        <v>0</v>
      </c>
      <c r="X30" s="4">
        <f>X$2*'D1'!X30</f>
        <v>212984.68095755077</v>
      </c>
      <c r="Y30" s="4">
        <f>Y$2*'D1'!Y30</f>
        <v>0</v>
      </c>
      <c r="Z30" s="4">
        <f>Z$2*'D1'!Z30</f>
        <v>353740.77880065</v>
      </c>
      <c r="AA30" s="4">
        <f>AA$2*'D1'!AA30</f>
        <v>0</v>
      </c>
      <c r="AB30" s="4">
        <f>AB$2*'D1'!AB30</f>
        <v>0</v>
      </c>
      <c r="AC30" s="4">
        <f>AC$2*'D1'!AC30</f>
        <v>0</v>
      </c>
      <c r="AD30" s="4">
        <f>AD$2*'D1'!AD30</f>
        <v>0</v>
      </c>
      <c r="AE30" s="4">
        <f>AE$2*'D1'!AE30</f>
        <v>0</v>
      </c>
      <c r="AF30" s="4">
        <f>AF$2*'D1'!AF30</f>
        <v>0</v>
      </c>
      <c r="AG30" s="4">
        <f>AG$2*'D1'!AG30</f>
        <v>0</v>
      </c>
      <c r="AH30" s="4">
        <f>AH$2*A!AH29</f>
        <v>0</v>
      </c>
      <c r="AI30" s="4">
        <f>AI$2*'D1'!AI30</f>
        <v>0</v>
      </c>
      <c r="AJ30" s="4">
        <f>AJ$2*'D1'!AJ30</f>
        <v>0</v>
      </c>
      <c r="AK30" s="4">
        <f>AK$2*'D1'!AK30</f>
        <v>0</v>
      </c>
    </row>
    <row r="31" spans="1:37" ht="15">
      <c r="A31" s="5">
        <v>28</v>
      </c>
      <c r="B31" s="5">
        <v>28</v>
      </c>
      <c r="C31" s="1" t="s">
        <v>221</v>
      </c>
      <c r="D31" s="4">
        <f>D$2*'D1'!D31</f>
        <v>0</v>
      </c>
      <c r="E31" s="4">
        <f>E$2*'D1'!E31</f>
        <v>0</v>
      </c>
      <c r="F31" s="4">
        <f>F$2*'D1'!F31</f>
        <v>0</v>
      </c>
      <c r="G31" s="4">
        <f>G$2*'D1'!G31</f>
        <v>0</v>
      </c>
      <c r="H31" s="4">
        <f>H$2*'D1'!H31</f>
        <v>0</v>
      </c>
      <c r="I31" s="4">
        <f>I$2*'D1'!I31</f>
        <v>0</v>
      </c>
      <c r="J31" s="4">
        <f>J$2*'D1'!J31</f>
        <v>0</v>
      </c>
      <c r="K31" s="4">
        <f>K$2*'D1'!K31</f>
        <v>0</v>
      </c>
      <c r="L31" s="4">
        <f>L$2*'D1'!L31</f>
        <v>0</v>
      </c>
      <c r="M31" s="4">
        <f>M$2*'D1'!M31</f>
        <v>0</v>
      </c>
      <c r="N31" s="4">
        <f>N$2*'D1'!N31</f>
        <v>82065.42618204038</v>
      </c>
      <c r="O31" s="4">
        <f>O$2*'D1'!O31</f>
        <v>0</v>
      </c>
      <c r="P31" s="4">
        <f>P$2*'D1'!P31</f>
        <v>159067.16946912117</v>
      </c>
      <c r="Q31" s="4">
        <f>Q$2*'D1'!Q31</f>
        <v>25661.687953876528</v>
      </c>
      <c r="R31" s="4">
        <f>R$2*'D1'!R31</f>
        <v>0</v>
      </c>
      <c r="S31" s="4">
        <f>S$2*'D1'!S31</f>
        <v>0</v>
      </c>
      <c r="T31" s="4">
        <f>T$2*'D1'!T31</f>
        <v>0</v>
      </c>
      <c r="U31" s="4">
        <f>U$2*'D1'!U31</f>
        <v>0</v>
      </c>
      <c r="V31" s="4">
        <f>V$2*'D1'!V31</f>
        <v>0</v>
      </c>
      <c r="W31" s="4">
        <f>W$2*'D1'!W31</f>
        <v>0</v>
      </c>
      <c r="X31" s="4">
        <f>X$2*'D1'!X31</f>
        <v>13377.72881915007</v>
      </c>
      <c r="Y31" s="4">
        <f>Y$2*'D1'!Y31</f>
        <v>0</v>
      </c>
      <c r="Z31" s="4">
        <f>Z$2*'D1'!Z31</f>
        <v>24880.867795349997</v>
      </c>
      <c r="AA31" s="4">
        <f>AA$2*'D1'!AA31</f>
        <v>0</v>
      </c>
      <c r="AB31" s="4">
        <f>AB$2*'D1'!AB31</f>
        <v>0</v>
      </c>
      <c r="AC31" s="4">
        <f>AC$2*'D1'!AC31</f>
        <v>0</v>
      </c>
      <c r="AD31" s="4">
        <f>AD$2*'D1'!AD31</f>
        <v>0</v>
      </c>
      <c r="AE31" s="4">
        <f>AE$2*'D1'!AE31</f>
        <v>0</v>
      </c>
      <c r="AF31" s="4">
        <f>AF$2*'D1'!AF31</f>
        <v>0</v>
      </c>
      <c r="AG31" s="4">
        <f>AG$2*'D1'!AG31</f>
        <v>0</v>
      </c>
      <c r="AH31" s="4">
        <f>AH$2*A!AH30</f>
        <v>0</v>
      </c>
      <c r="AI31" s="4">
        <f>AI$2*'D1'!AI31</f>
        <v>0</v>
      </c>
      <c r="AJ31" s="4">
        <f>AJ$2*'D1'!AJ31</f>
        <v>0</v>
      </c>
      <c r="AK31" s="4">
        <f>AK$2*'D1'!AK31</f>
        <v>0</v>
      </c>
    </row>
    <row r="32" spans="1:37" ht="15">
      <c r="A32" s="5">
        <v>29</v>
      </c>
      <c r="B32" s="5">
        <v>29</v>
      </c>
      <c r="C32" s="1" t="s">
        <v>249</v>
      </c>
      <c r="D32" s="4">
        <f>D$2*'D1'!D32</f>
        <v>0</v>
      </c>
      <c r="E32" s="4">
        <f>E$2*'D1'!E32</f>
        <v>5785.673316274726</v>
      </c>
      <c r="F32" s="4">
        <f>F$2*'D1'!F32</f>
        <v>12763.982553768</v>
      </c>
      <c r="G32" s="4">
        <f>G$2*'D1'!G32</f>
        <v>0</v>
      </c>
      <c r="H32" s="4">
        <f>H$2*'D1'!H32</f>
        <v>0</v>
      </c>
      <c r="I32" s="4">
        <f>I$2*'D1'!I32</f>
        <v>0</v>
      </c>
      <c r="J32" s="4">
        <f>J$2*'D1'!J32</f>
        <v>0</v>
      </c>
      <c r="K32" s="4">
        <f>K$2*'D1'!K32</f>
        <v>0</v>
      </c>
      <c r="L32" s="4">
        <f>L$2*'D1'!L32</f>
        <v>0</v>
      </c>
      <c r="M32" s="4">
        <f>M$2*'D1'!M32</f>
        <v>0</v>
      </c>
      <c r="N32" s="4">
        <f>N$2*'D1'!N32</f>
        <v>270946.4449340583</v>
      </c>
      <c r="O32" s="4">
        <f>O$2*'D1'!O32</f>
        <v>0</v>
      </c>
      <c r="P32" s="4">
        <f>P$2*'D1'!P32</f>
        <v>1098712.462545824</v>
      </c>
      <c r="Q32" s="4">
        <f>Q$2*'D1'!Q32</f>
        <v>185218.51251436304</v>
      </c>
      <c r="R32" s="4">
        <f>R$2*'D1'!R32</f>
        <v>59655.36923053926</v>
      </c>
      <c r="S32" s="4">
        <f>S$2*'D1'!S32</f>
        <v>0</v>
      </c>
      <c r="T32" s="4">
        <f>T$2*'D1'!T32</f>
        <v>0</v>
      </c>
      <c r="U32" s="4">
        <f>U$2*'D1'!U32</f>
        <v>0</v>
      </c>
      <c r="V32" s="4">
        <f>V$2*'D1'!V32</f>
        <v>0</v>
      </c>
      <c r="W32" s="4">
        <f>W$2*'D1'!W32</f>
        <v>0</v>
      </c>
      <c r="X32" s="4">
        <f>X$2*'D1'!X32</f>
        <v>95632.39099311641</v>
      </c>
      <c r="Y32" s="4">
        <f>Y$2*'D1'!Y32</f>
        <v>0</v>
      </c>
      <c r="Z32" s="4">
        <f>Z$2*'D1'!Z32</f>
        <v>52575.277216499984</v>
      </c>
      <c r="AA32" s="4">
        <f>AA$2*'D1'!AA32</f>
        <v>0</v>
      </c>
      <c r="AB32" s="4">
        <f>AB$2*'D1'!AB32</f>
        <v>0</v>
      </c>
      <c r="AC32" s="4">
        <f>AC$2*'D1'!AC32</f>
        <v>0</v>
      </c>
      <c r="AD32" s="4">
        <f>AD$2*'D1'!AD32</f>
        <v>0</v>
      </c>
      <c r="AE32" s="4">
        <f>AE$2*'D1'!AE32</f>
        <v>0</v>
      </c>
      <c r="AF32" s="4">
        <f>AF$2*'D1'!AF32</f>
        <v>0</v>
      </c>
      <c r="AG32" s="4">
        <f>AG$2*'D1'!AG32</f>
        <v>0</v>
      </c>
      <c r="AH32" s="4">
        <f>AH$2*A!AH31</f>
        <v>0</v>
      </c>
      <c r="AI32" s="4">
        <f>AI$2*'D1'!AI32</f>
        <v>0</v>
      </c>
      <c r="AJ32" s="4">
        <f>AJ$2*'D1'!AJ32</f>
        <v>0</v>
      </c>
      <c r="AK32" s="4">
        <f>AK$2*'D1'!AK32</f>
        <v>0</v>
      </c>
    </row>
    <row r="33" spans="1:37" ht="15">
      <c r="A33" s="5">
        <v>30</v>
      </c>
      <c r="B33" s="5">
        <v>30</v>
      </c>
      <c r="C33" s="1" t="s">
        <v>250</v>
      </c>
      <c r="D33" s="4">
        <f>D$2*'D1'!D33</f>
        <v>0</v>
      </c>
      <c r="E33" s="4">
        <f>E$2*'D1'!E33</f>
        <v>59386.54596891291</v>
      </c>
      <c r="F33" s="4">
        <f>F$2*'D1'!F33</f>
        <v>95774.13320706</v>
      </c>
      <c r="G33" s="4">
        <f>G$2*'D1'!G33</f>
        <v>0</v>
      </c>
      <c r="H33" s="4">
        <f>H$2*'D1'!H33</f>
        <v>0</v>
      </c>
      <c r="I33" s="4">
        <f>I$2*'D1'!I33</f>
        <v>0</v>
      </c>
      <c r="J33" s="4">
        <f>J$2*'D1'!J33</f>
        <v>0</v>
      </c>
      <c r="K33" s="4">
        <f>K$2*'D1'!K33</f>
        <v>0</v>
      </c>
      <c r="L33" s="4">
        <f>L$2*'D1'!L33</f>
        <v>0</v>
      </c>
      <c r="M33" s="4">
        <f>M$2*'D1'!M33</f>
        <v>0</v>
      </c>
      <c r="N33" s="4">
        <f>N$2*'D1'!N33</f>
        <v>766428.9934810367</v>
      </c>
      <c r="O33" s="4">
        <f>O$2*'D1'!O33</f>
        <v>14370.301690154898</v>
      </c>
      <c r="P33" s="4">
        <f>P$2*'D1'!P33</f>
        <v>1637566.0742334581</v>
      </c>
      <c r="Q33" s="4">
        <f>Q$2*'D1'!Q33</f>
        <v>307309.40470071795</v>
      </c>
      <c r="R33" s="4">
        <f>R$2*'D1'!R33</f>
        <v>7835.8424590912655</v>
      </c>
      <c r="S33" s="4">
        <f>S$2*'D1'!S33</f>
        <v>0</v>
      </c>
      <c r="T33" s="4">
        <f>T$2*'D1'!T33</f>
        <v>0</v>
      </c>
      <c r="U33" s="4">
        <f>U$2*'D1'!U33</f>
        <v>0</v>
      </c>
      <c r="V33" s="4">
        <f>V$2*'D1'!V33</f>
        <v>0</v>
      </c>
      <c r="W33" s="4">
        <f>W$2*'D1'!W33</f>
        <v>0</v>
      </c>
      <c r="X33" s="4">
        <f>X$2*'D1'!X33</f>
        <v>827128.3317714243</v>
      </c>
      <c r="Y33" s="4">
        <f>Y$2*'D1'!Y33</f>
        <v>0</v>
      </c>
      <c r="Z33" s="4">
        <f>Z$2*'D1'!Z33</f>
        <v>851120.9397953997</v>
      </c>
      <c r="AA33" s="4">
        <f>AA$2*'D1'!AA33</f>
        <v>0</v>
      </c>
      <c r="AB33" s="4">
        <f>AB$2*'D1'!AB33</f>
        <v>0</v>
      </c>
      <c r="AC33" s="4">
        <f>AC$2*'D1'!AC33</f>
        <v>0</v>
      </c>
      <c r="AD33" s="4">
        <f>AD$2*'D1'!AD33</f>
        <v>0</v>
      </c>
      <c r="AE33" s="4">
        <f>AE$2*'D1'!AE33</f>
        <v>0</v>
      </c>
      <c r="AF33" s="4">
        <f>AF$2*'D1'!AF33</f>
        <v>0</v>
      </c>
      <c r="AG33" s="4">
        <f>AG$2*'D1'!AG33</f>
        <v>0</v>
      </c>
      <c r="AH33" s="4">
        <f>AH$2*A!AH32</f>
        <v>0</v>
      </c>
      <c r="AI33" s="4">
        <f>AI$2*'D1'!AI33</f>
        <v>0</v>
      </c>
      <c r="AJ33" s="4">
        <f>AJ$2*'D1'!AJ33</f>
        <v>0</v>
      </c>
      <c r="AK33" s="4">
        <f>AK$2*'D1'!AK33</f>
        <v>0</v>
      </c>
    </row>
    <row r="34" spans="1:37" ht="15">
      <c r="A34" s="5">
        <v>31</v>
      </c>
      <c r="B34" s="5">
        <v>31</v>
      </c>
      <c r="C34" s="1" t="s">
        <v>18</v>
      </c>
      <c r="D34" s="4">
        <f>D$2*'D1'!D34</f>
        <v>0</v>
      </c>
      <c r="E34" s="4">
        <f>E$2*'D1'!E34</f>
        <v>0</v>
      </c>
      <c r="F34" s="4">
        <f>F$2*'D1'!F34</f>
        <v>0</v>
      </c>
      <c r="G34" s="4">
        <f>G$2*'D1'!G34</f>
        <v>0</v>
      </c>
      <c r="H34" s="4">
        <f>H$2*'D1'!H34</f>
        <v>0</v>
      </c>
      <c r="I34" s="4">
        <f>I$2*'D1'!I34</f>
        <v>0</v>
      </c>
      <c r="J34" s="4">
        <f>J$2*'D1'!J34</f>
        <v>0</v>
      </c>
      <c r="K34" s="4">
        <f>K$2*'D1'!K34</f>
        <v>0</v>
      </c>
      <c r="L34" s="4">
        <f>L$2*'D1'!L34</f>
        <v>0</v>
      </c>
      <c r="M34" s="4">
        <f>M$2*'D1'!M34</f>
        <v>0</v>
      </c>
      <c r="N34" s="4">
        <f>N$2*'D1'!N34</f>
        <v>0</v>
      </c>
      <c r="O34" s="4">
        <f>O$2*'D1'!O34</f>
        <v>0</v>
      </c>
      <c r="P34" s="4">
        <f>P$2*'D1'!P34</f>
        <v>0</v>
      </c>
      <c r="Q34" s="4">
        <f>Q$2*'D1'!Q34</f>
        <v>0</v>
      </c>
      <c r="R34" s="4">
        <f>R$2*'D1'!R34</f>
        <v>0</v>
      </c>
      <c r="S34" s="4">
        <f>S$2*'D1'!S34</f>
        <v>0</v>
      </c>
      <c r="T34" s="4">
        <f>T$2*'D1'!T34</f>
        <v>0</v>
      </c>
      <c r="U34" s="4">
        <f>U$2*'D1'!U34</f>
        <v>0</v>
      </c>
      <c r="V34" s="4">
        <f>V$2*'D1'!V34</f>
        <v>0</v>
      </c>
      <c r="W34" s="4">
        <f>W$2*'D1'!W34</f>
        <v>0</v>
      </c>
      <c r="X34" s="4">
        <f>X$2*'D1'!X34</f>
        <v>0</v>
      </c>
      <c r="Y34" s="4">
        <f>Y$2*'D1'!Y34</f>
        <v>0</v>
      </c>
      <c r="Z34" s="4">
        <f>Z$2*'D1'!Z34</f>
        <v>0</v>
      </c>
      <c r="AA34" s="4">
        <f>AA$2*'D1'!AA34</f>
        <v>0</v>
      </c>
      <c r="AB34" s="4">
        <f>AB$2*'D1'!AB34</f>
        <v>0</v>
      </c>
      <c r="AC34" s="4">
        <f>AC$2*'D1'!AC34</f>
        <v>0</v>
      </c>
      <c r="AD34" s="4">
        <f>AD$2*'D1'!AD34</f>
        <v>0</v>
      </c>
      <c r="AE34" s="4">
        <f>AE$2*'D1'!AE34</f>
        <v>0</v>
      </c>
      <c r="AF34" s="4">
        <f>AF$2*'D1'!AF34</f>
        <v>0</v>
      </c>
      <c r="AG34" s="4">
        <f>AG$2*'D1'!AG34</f>
        <v>0</v>
      </c>
      <c r="AH34" s="4">
        <f>AH$2*A!AH33</f>
        <v>0</v>
      </c>
      <c r="AI34" s="4">
        <f>AI$2*'D1'!AI34</f>
        <v>0</v>
      </c>
      <c r="AJ34" s="4">
        <f>AJ$2*'D1'!AJ34</f>
        <v>0</v>
      </c>
      <c r="AK34" s="4">
        <f>AK$2*'D1'!AK34</f>
        <v>0</v>
      </c>
    </row>
    <row r="35" spans="1:37" ht="15">
      <c r="A35" s="5">
        <v>32</v>
      </c>
      <c r="B35" s="5">
        <v>32</v>
      </c>
      <c r="C35" s="1" t="s">
        <v>19</v>
      </c>
      <c r="D35" s="4">
        <f>D$2*'D1'!D35</f>
        <v>0</v>
      </c>
      <c r="E35" s="4">
        <f>E$2*'D1'!E35</f>
        <v>12854.686013175127</v>
      </c>
      <c r="F35" s="4">
        <f>F$2*'D1'!F35</f>
        <v>973585.2074877721</v>
      </c>
      <c r="G35" s="4">
        <f>G$2*'D1'!G35</f>
        <v>0</v>
      </c>
      <c r="H35" s="4">
        <f>H$2*'D1'!H35</f>
        <v>0</v>
      </c>
      <c r="I35" s="4">
        <f>I$2*'D1'!I35</f>
        <v>0</v>
      </c>
      <c r="J35" s="4">
        <f>J$2*'D1'!J35</f>
        <v>0</v>
      </c>
      <c r="K35" s="4">
        <f>K$2*'D1'!K35</f>
        <v>0</v>
      </c>
      <c r="L35" s="4">
        <f>L$2*'D1'!L35</f>
        <v>0</v>
      </c>
      <c r="M35" s="4">
        <f>M$2*'D1'!M35</f>
        <v>0</v>
      </c>
      <c r="N35" s="4">
        <f>N$2*'D1'!N35</f>
        <v>95302.19975232978</v>
      </c>
      <c r="O35" s="4">
        <f>O$2*'D1'!O35</f>
        <v>740945.8183273412</v>
      </c>
      <c r="P35" s="4">
        <f>P$2*'D1'!P35</f>
        <v>6489.54823984207</v>
      </c>
      <c r="Q35" s="4">
        <f>Q$2*'D1'!Q35</f>
        <v>330240.09576318203</v>
      </c>
      <c r="R35" s="4">
        <f>R$2*'D1'!R35</f>
        <v>389046.3485160132</v>
      </c>
      <c r="S35" s="4">
        <f>S$2*'D1'!S35</f>
        <v>0</v>
      </c>
      <c r="T35" s="4">
        <f>T$2*'D1'!T35</f>
        <v>5672.121964426946</v>
      </c>
      <c r="U35" s="4">
        <f>U$2*'D1'!U35</f>
        <v>1250.322645422196</v>
      </c>
      <c r="V35" s="4">
        <f>V$2*'D1'!V35</f>
        <v>3272.56148472</v>
      </c>
      <c r="W35" s="4">
        <f>W$2*'D1'!W35</f>
        <v>3930.567184581976</v>
      </c>
      <c r="X35" s="4">
        <f>X$2*'D1'!X35</f>
        <v>46897.69230622884</v>
      </c>
      <c r="Y35" s="4">
        <f>Y$2*'D1'!Y35</f>
        <v>0</v>
      </c>
      <c r="Z35" s="4">
        <f>Z$2*'D1'!Z35</f>
        <v>55159.82326034999</v>
      </c>
      <c r="AA35" s="4">
        <f>AA$2*'D1'!AA35</f>
        <v>0</v>
      </c>
      <c r="AB35" s="4">
        <f>AB$2*'D1'!AB35</f>
        <v>0</v>
      </c>
      <c r="AC35" s="4">
        <f>AC$2*'D1'!AC35</f>
        <v>0</v>
      </c>
      <c r="AD35" s="4">
        <f>AD$2*'D1'!AD35</f>
        <v>0</v>
      </c>
      <c r="AE35" s="4">
        <f>AE$2*'D1'!AE35</f>
        <v>0</v>
      </c>
      <c r="AF35" s="4">
        <f>AF$2*'D1'!AF35</f>
        <v>0</v>
      </c>
      <c r="AG35" s="4">
        <f>AG$2*'D1'!AG35</f>
        <v>0</v>
      </c>
      <c r="AH35" s="4">
        <f>AH$2*A!AH34</f>
        <v>48914.930501930496</v>
      </c>
      <c r="AI35" s="4">
        <f>AI$2*'D1'!AI35</f>
        <v>0</v>
      </c>
      <c r="AJ35" s="4">
        <f>AJ$2*'D1'!AJ35</f>
        <v>0</v>
      </c>
      <c r="AK35" s="4">
        <f>AK$2*'D1'!AK35</f>
        <v>0</v>
      </c>
    </row>
    <row r="36" spans="1:37" ht="15">
      <c r="A36" s="7">
        <v>33</v>
      </c>
      <c r="B36" s="7"/>
      <c r="C36" s="8" t="s">
        <v>20</v>
      </c>
      <c r="D36" s="9">
        <f>SUM(D4:D35)</f>
        <v>2881710.7484694626</v>
      </c>
      <c r="E36" s="9">
        <f aca="true" t="shared" si="0" ref="E36:AK36">SUM(E4:E35)</f>
        <v>28421939.827659175</v>
      </c>
      <c r="F36" s="9">
        <f t="shared" si="0"/>
        <v>11915543.37701469</v>
      </c>
      <c r="G36" s="9">
        <f t="shared" si="0"/>
        <v>28146803.544571333</v>
      </c>
      <c r="H36" s="9">
        <f t="shared" si="0"/>
        <v>4083156.234688854</v>
      </c>
      <c r="I36" s="9">
        <f t="shared" si="0"/>
        <v>12417876.801902257</v>
      </c>
      <c r="J36" s="9">
        <f t="shared" si="0"/>
        <v>-12417876.801902255</v>
      </c>
      <c r="K36" s="9">
        <f t="shared" si="0"/>
        <v>1972186.8560350714</v>
      </c>
      <c r="L36" s="9">
        <f t="shared" si="0"/>
        <v>-1972186.8560350742</v>
      </c>
      <c r="M36" s="9">
        <f t="shared" si="0"/>
        <v>15791141.803286139</v>
      </c>
      <c r="N36" s="9">
        <f t="shared" si="0"/>
        <v>21190521.175749708</v>
      </c>
      <c r="O36" s="9">
        <f t="shared" si="0"/>
        <v>51039114.89295238</v>
      </c>
      <c r="P36" s="9">
        <f t="shared" si="0"/>
        <v>11507693.874593336</v>
      </c>
      <c r="Q36" s="9">
        <f t="shared" si="0"/>
        <v>26179058.979315188</v>
      </c>
      <c r="R36" s="9">
        <f t="shared" si="0"/>
        <v>10943022.875299688</v>
      </c>
      <c r="S36" s="9">
        <f t="shared" si="0"/>
        <v>5418292.1077698935</v>
      </c>
      <c r="T36" s="9">
        <f t="shared" si="0"/>
        <v>443931.46708305296</v>
      </c>
      <c r="U36" s="9">
        <f t="shared" si="0"/>
        <v>6792371.715405621</v>
      </c>
      <c r="V36" s="9">
        <f t="shared" si="0"/>
        <v>1476946.821163822</v>
      </c>
      <c r="W36" s="9">
        <f t="shared" si="0"/>
        <v>2568932.8483667374</v>
      </c>
      <c r="X36" s="9">
        <f t="shared" si="0"/>
        <v>8474052.545698304</v>
      </c>
      <c r="Y36" s="9">
        <f t="shared" si="0"/>
        <v>22211714.075240288</v>
      </c>
      <c r="Z36" s="9">
        <f t="shared" si="0"/>
        <v>4283084.754477451</v>
      </c>
      <c r="AA36" s="9">
        <f t="shared" si="0"/>
        <v>4550118.768649999</v>
      </c>
      <c r="AB36" s="9">
        <f t="shared" si="0"/>
        <v>167415.73435769998</v>
      </c>
      <c r="AC36" s="9">
        <f t="shared" si="0"/>
        <v>219753</v>
      </c>
      <c r="AD36" s="9">
        <f t="shared" si="0"/>
        <v>2169560.44255261</v>
      </c>
      <c r="AE36" s="9">
        <f t="shared" si="0"/>
        <v>1314090</v>
      </c>
      <c r="AF36" s="9">
        <f t="shared" si="0"/>
        <v>0</v>
      </c>
      <c r="AG36" s="9">
        <f t="shared" si="0"/>
        <v>0</v>
      </c>
      <c r="AH36" s="9">
        <f t="shared" si="0"/>
        <v>15324589.551891891</v>
      </c>
      <c r="AI36" s="9">
        <f t="shared" si="0"/>
        <v>0</v>
      </c>
      <c r="AJ36" s="9">
        <f t="shared" si="0"/>
        <v>0</v>
      </c>
      <c r="AK36" s="9">
        <f t="shared" si="0"/>
        <v>0</v>
      </c>
    </row>
    <row r="37" spans="4:37" ht="15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15">
      <c r="A38" s="5">
        <v>34</v>
      </c>
      <c r="C38" s="1" t="s">
        <v>44</v>
      </c>
      <c r="D38" s="31">
        <f>D$2*'D1'!D38</f>
        <v>0</v>
      </c>
      <c r="E38" s="31">
        <f>E$2*'D1'!E38</f>
        <v>19251.38114616806</v>
      </c>
      <c r="F38" s="31">
        <f>F$2*'D1'!F38</f>
        <v>0</v>
      </c>
      <c r="G38" s="31">
        <f>G$2*'D1'!G38</f>
        <v>0</v>
      </c>
      <c r="H38" s="31">
        <f>H$2*'D1'!H38</f>
        <v>0</v>
      </c>
      <c r="I38" s="31">
        <f>I$2*'D1'!I38</f>
        <v>0</v>
      </c>
      <c r="J38" s="31">
        <f>J$2*'D1'!J38</f>
        <v>0</v>
      </c>
      <c r="K38" s="31">
        <f>K$2*'D1'!K38</f>
        <v>0</v>
      </c>
      <c r="L38" s="31">
        <f>L$2*'D1'!L38</f>
        <v>0</v>
      </c>
      <c r="M38" s="31">
        <f>M$2*'D1'!M38</f>
        <v>0</v>
      </c>
      <c r="N38" s="31">
        <f>N$2*'D1'!N38</f>
        <v>0</v>
      </c>
      <c r="O38" s="31">
        <f>O$2*'D1'!O38</f>
        <v>0</v>
      </c>
      <c r="P38" s="31">
        <f>P$2*'D1'!P38</f>
        <v>6664055.288915355</v>
      </c>
      <c r="Q38" s="31">
        <f>Q$2*'D1'!Q38</f>
        <v>388974.5008393316</v>
      </c>
      <c r="R38" s="31">
        <f>R$2*'D1'!R38</f>
        <v>15364678.079776643</v>
      </c>
      <c r="S38" s="31">
        <f>S$2*'D1'!S38</f>
        <v>0</v>
      </c>
      <c r="T38" s="31">
        <f>T$2*'D1'!T38</f>
        <v>0</v>
      </c>
      <c r="U38" s="31">
        <f>U$2*'D1'!U38</f>
        <v>0</v>
      </c>
      <c r="V38" s="31">
        <f>V$2*'D1'!V38</f>
        <v>0</v>
      </c>
      <c r="W38" s="31">
        <f>W$2*'D1'!W38</f>
        <v>0</v>
      </c>
      <c r="X38" s="31">
        <f>X$2*'D1'!X38</f>
        <v>4075949.7574055977</v>
      </c>
      <c r="Y38" s="31">
        <f>Y$2*'D1'!Y38</f>
        <v>0</v>
      </c>
      <c r="Z38" s="31">
        <f>Z$2*'D1'!Z38</f>
        <v>4975833.286862549</v>
      </c>
      <c r="AA38" s="31">
        <f>AA$2*'D1'!AA38</f>
        <v>0</v>
      </c>
      <c r="AB38" s="31">
        <f>AB$2*'D1'!AB38</f>
        <v>0</v>
      </c>
      <c r="AC38" s="31">
        <f>AC$2*'D1'!AC38</f>
        <v>0</v>
      </c>
      <c r="AD38" s="31">
        <f>AD$2*'D1'!AD38</f>
        <v>0</v>
      </c>
      <c r="AE38" s="31">
        <f>AE$2*'D1'!AE38</f>
        <v>0</v>
      </c>
      <c r="AF38" s="31">
        <f>AF$2*'D1'!AF38</f>
        <v>0</v>
      </c>
      <c r="AG38" s="31">
        <f>AG$2*'D1'!AG38</f>
        <v>0</v>
      </c>
      <c r="AH38" s="31">
        <f>AH$2*A!AH37</f>
        <v>0</v>
      </c>
      <c r="AI38" s="31">
        <f>AI$2*'D1'!AI38</f>
        <v>0</v>
      </c>
      <c r="AJ38" s="31">
        <f>AJ$2*'D1'!AJ38</f>
        <v>0</v>
      </c>
      <c r="AK38" s="31">
        <f>AK$2*'D1'!AK38</f>
        <v>0</v>
      </c>
    </row>
    <row r="39" spans="1:37" ht="15">
      <c r="A39" s="7"/>
      <c r="B39" s="7"/>
      <c r="C39" s="8" t="s">
        <v>1</v>
      </c>
      <c r="D39" s="4">
        <f aca="true" t="shared" si="1" ref="D39:AJ39">D36+D38</f>
        <v>2881710.7484694626</v>
      </c>
      <c r="E39" s="4">
        <f t="shared" si="1"/>
        <v>28441191.20880534</v>
      </c>
      <c r="F39" s="4">
        <f t="shared" si="1"/>
        <v>11915543.37701469</v>
      </c>
      <c r="G39" s="4">
        <f t="shared" si="1"/>
        <v>28146803.544571333</v>
      </c>
      <c r="H39" s="4">
        <f t="shared" si="1"/>
        <v>4083156.234688854</v>
      </c>
      <c r="I39" s="4">
        <f t="shared" si="1"/>
        <v>12417876.801902257</v>
      </c>
      <c r="J39" s="4">
        <f t="shared" si="1"/>
        <v>-12417876.801902255</v>
      </c>
      <c r="K39" s="4">
        <f t="shared" si="1"/>
        <v>1972186.8560350714</v>
      </c>
      <c r="L39" s="4">
        <f t="shared" si="1"/>
        <v>-1972186.8560350742</v>
      </c>
      <c r="M39" s="4">
        <f t="shared" si="1"/>
        <v>15791141.803286139</v>
      </c>
      <c r="N39" s="4">
        <f t="shared" si="1"/>
        <v>21190521.175749708</v>
      </c>
      <c r="O39" s="4">
        <f t="shared" si="1"/>
        <v>51039114.89295238</v>
      </c>
      <c r="P39" s="4">
        <f t="shared" si="1"/>
        <v>18171749.16350869</v>
      </c>
      <c r="Q39" s="4">
        <f t="shared" si="1"/>
        <v>26568033.480154518</v>
      </c>
      <c r="R39" s="4">
        <f t="shared" si="1"/>
        <v>26307700.95507633</v>
      </c>
      <c r="S39" s="4">
        <f t="shared" si="1"/>
        <v>5418292.1077698935</v>
      </c>
      <c r="T39" s="4">
        <f t="shared" si="1"/>
        <v>443931.46708305296</v>
      </c>
      <c r="U39" s="4">
        <f t="shared" si="1"/>
        <v>6792371.715405621</v>
      </c>
      <c r="V39" s="4">
        <f t="shared" si="1"/>
        <v>1476946.821163822</v>
      </c>
      <c r="W39" s="4">
        <f t="shared" si="1"/>
        <v>2568932.8483667374</v>
      </c>
      <c r="X39" s="4">
        <f t="shared" si="1"/>
        <v>12550002.303103901</v>
      </c>
      <c r="Y39" s="4">
        <f t="shared" si="1"/>
        <v>22211714.075240288</v>
      </c>
      <c r="Z39" s="4">
        <f t="shared" si="1"/>
        <v>9258918.04134</v>
      </c>
      <c r="AA39" s="4">
        <f t="shared" si="1"/>
        <v>4550118.768649999</v>
      </c>
      <c r="AB39" s="4">
        <f t="shared" si="1"/>
        <v>167415.73435769998</v>
      </c>
      <c r="AC39" s="4">
        <f t="shared" si="1"/>
        <v>219753</v>
      </c>
      <c r="AD39" s="4">
        <f t="shared" si="1"/>
        <v>2169560.44255261</v>
      </c>
      <c r="AE39" s="4">
        <f t="shared" si="1"/>
        <v>1314090</v>
      </c>
      <c r="AF39" s="4">
        <f t="shared" si="1"/>
        <v>0</v>
      </c>
      <c r="AG39" s="4">
        <f t="shared" si="1"/>
        <v>0</v>
      </c>
      <c r="AH39" s="4">
        <f t="shared" si="1"/>
        <v>15324589.551891891</v>
      </c>
      <c r="AI39" s="4">
        <f t="shared" si="1"/>
        <v>0</v>
      </c>
      <c r="AJ39" s="4">
        <f t="shared" si="1"/>
        <v>0</v>
      </c>
      <c r="AK39" s="4">
        <f>AK36+AK38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1990年，32部門，原単位（生産者価格）</dc:subject>
  <dc:creator>南齋規介，森口祐一，東野　達</dc:creator>
  <cp:keywords/>
  <dc:description/>
  <cp:lastModifiedBy>Keisuke Nansai</cp:lastModifiedBy>
  <cp:lastPrinted>2000-02-23T10:18:39Z</cp:lastPrinted>
  <dcterms:created xsi:type="dcterms:W3CDTF">1999-07-01T04:58:18Z</dcterms:created>
  <dcterms:modified xsi:type="dcterms:W3CDTF">2002-04-21T14:06:34Z</dcterms:modified>
  <cp:category/>
  <cp:version/>
  <cp:contentType/>
  <cp:contentStatus/>
</cp:coreProperties>
</file>